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170" activeTab="3"/>
  </bookViews>
  <sheets>
    <sheet name="09-10" sheetId="1" r:id="rId1"/>
    <sheet name="08-09" sheetId="2" r:id="rId2"/>
    <sheet name="07-08" sheetId="3" r:id="rId3"/>
    <sheet name="06-07" sheetId="4" r:id="rId4"/>
  </sheets>
  <definedNames>
    <definedName name="_xlnm.Print_Area" localSheetId="2">'07-08'!$A$1:$F$91</definedName>
    <definedName name="_xlnm.Print_Titles" localSheetId="3">'06-07'!$1:$4</definedName>
    <definedName name="_xlnm.Print_Titles" localSheetId="2">'07-08'!$1:$4</definedName>
    <definedName name="_xlnm.Print_Titles" localSheetId="1">'08-09'!$1:$4</definedName>
    <definedName name="_xlnm.Print_Titles" localSheetId="0">'09-10'!$1:$4</definedName>
  </definedNames>
  <calcPr fullCalcOnLoad="1"/>
</workbook>
</file>

<file path=xl/sharedStrings.xml><?xml version="1.0" encoding="utf-8"?>
<sst xmlns="http://schemas.openxmlformats.org/spreadsheetml/2006/main" count="1571" uniqueCount="869">
  <si>
    <t>Term</t>
  </si>
  <si>
    <t>Identifying Number</t>
  </si>
  <si>
    <t>Contractor</t>
  </si>
  <si>
    <t>Amount</t>
  </si>
  <si>
    <t>Funding Source</t>
  </si>
  <si>
    <t>Purpose</t>
  </si>
  <si>
    <t>Airgas South</t>
  </si>
  <si>
    <t>Restricted</t>
  </si>
  <si>
    <t>Technical Training Aids</t>
  </si>
  <si>
    <t>Unrestricted</t>
  </si>
  <si>
    <t>Plant</t>
  </si>
  <si>
    <t>Charles McKissack</t>
  </si>
  <si>
    <t>5/1-5/28/10</t>
  </si>
  <si>
    <t>Computer Lab &amp; Network Maintenance (Written contract)</t>
  </si>
  <si>
    <t>DSI Security Services</t>
  </si>
  <si>
    <t>Blackboard Inc.</t>
  </si>
  <si>
    <t>Software Maintenance (Contract ASR000000002747)</t>
  </si>
  <si>
    <t>Williams &amp; Fudge</t>
  </si>
  <si>
    <t>Collections</t>
  </si>
  <si>
    <t>7/12/10-unknown</t>
  </si>
  <si>
    <t>Book Systems</t>
  </si>
  <si>
    <t>Higher Education Solutions</t>
  </si>
  <si>
    <t>Consulting</t>
  </si>
  <si>
    <t>The Slater Group, LLC</t>
  </si>
  <si>
    <t>9/1/08-8/1/09</t>
  </si>
  <si>
    <t>Dothan Temporary Services</t>
  </si>
  <si>
    <t>I.D Associates Inc.</t>
  </si>
  <si>
    <t>Informational &amp; Signage (Bid 1400)</t>
  </si>
  <si>
    <t>Ward's Natural Science</t>
  </si>
  <si>
    <t>Models (Bid 1411)</t>
  </si>
  <si>
    <t>Sargent-Welch/Cenco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</si>
  <si>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</si>
  <si>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Technical Laboratory Associates</t>
  </si>
  <si>
    <t>Trainer (Bid 1425)</t>
  </si>
  <si>
    <t>Welding Machines (Bid 1426)</t>
  </si>
  <si>
    <t>Electronics Lab (Bid 1423)</t>
  </si>
  <si>
    <t>Interstate Marketing Corp.</t>
  </si>
  <si>
    <t>Prep Station (Bid 1407)</t>
  </si>
  <si>
    <t>Mac Papers Inc.</t>
  </si>
  <si>
    <t>Rite-Way Service Inc.</t>
  </si>
  <si>
    <t>Ricoh Americas Corp</t>
  </si>
  <si>
    <t>Paper (Bid 1392)</t>
  </si>
  <si>
    <t>Acme Roofing &amp; Sheet Metal</t>
  </si>
  <si>
    <t>Metal Roof (Bid 1384)</t>
  </si>
  <si>
    <t>Security Services (Bid 1387)</t>
  </si>
  <si>
    <t>Elmore Lawn Care, Inc.</t>
  </si>
  <si>
    <t>Slingluff Insurance</t>
  </si>
  <si>
    <t>Vehicle Insurance (Bid 1403)</t>
  </si>
  <si>
    <t>Media Design Group</t>
  </si>
  <si>
    <t>Video Surveillance Maintenance</t>
  </si>
  <si>
    <t>7/10-08/11</t>
  </si>
  <si>
    <t>Sharon Mandella</t>
  </si>
  <si>
    <t>$25/hr, .50/mile</t>
  </si>
  <si>
    <t>Interpreter for Deaf Student</t>
  </si>
  <si>
    <t>Think Education Solutions, LLC</t>
  </si>
  <si>
    <t>10/6/08-12/31/08</t>
  </si>
  <si>
    <t>Grant Services</t>
  </si>
  <si>
    <t>4/10/10-7/31/11</t>
  </si>
  <si>
    <t>Durden Outdoor Displays, Inc.</t>
  </si>
  <si>
    <t>Billboard Advertising</t>
  </si>
  <si>
    <t>3/15/08-9/14/08</t>
  </si>
  <si>
    <t>Yellow Book USA</t>
  </si>
  <si>
    <t>Advertising in Telephone Directory</t>
  </si>
  <si>
    <t>Advertising</t>
  </si>
  <si>
    <t>United Publishers</t>
  </si>
  <si>
    <t>Idearc Media</t>
  </si>
  <si>
    <t>Print Services, Inc.</t>
  </si>
  <si>
    <t>7/1/08-7/3/09</t>
  </si>
  <si>
    <t>Dothan Eagle</t>
  </si>
  <si>
    <t>Advertising/Promotions</t>
  </si>
  <si>
    <t>1/1/09-1/13/09</t>
  </si>
  <si>
    <t>WDHN</t>
  </si>
  <si>
    <t>3/16/09-9/15/09</t>
  </si>
  <si>
    <t>4/1/09-7/31/09</t>
  </si>
  <si>
    <t>5/18/09-5/31/09</t>
  </si>
  <si>
    <t>Comcast</t>
  </si>
  <si>
    <t>8/10/09-8/23/09</t>
  </si>
  <si>
    <t>WTVY</t>
  </si>
  <si>
    <t>Liberty Marketing Company</t>
  </si>
  <si>
    <t>10/01/09-9/30/10</t>
  </si>
  <si>
    <t>Media General</t>
  </si>
  <si>
    <t>Advertising/Promotion</t>
  </si>
  <si>
    <t>10/1/09-9/30/10</t>
  </si>
  <si>
    <t>Durden Outdoor Displays. Inc.</t>
  </si>
  <si>
    <t>Military Media, Inc.</t>
  </si>
  <si>
    <t>Beers &amp; Associates, LLC</t>
  </si>
  <si>
    <t>Advertising/Profile</t>
  </si>
  <si>
    <t>12/18/09-1/15/10</t>
  </si>
  <si>
    <t>5/13/10-5/27/10</t>
  </si>
  <si>
    <t>United States Postal Service</t>
  </si>
  <si>
    <t>Bulk Mailing</t>
  </si>
  <si>
    <t>Automate the Planning Process</t>
  </si>
  <si>
    <t>Alliant Data Systems</t>
  </si>
  <si>
    <t>Software Agreement</t>
  </si>
  <si>
    <t>12/1/09-9/30/11</t>
  </si>
  <si>
    <t>Alabama Supercomputer Authority</t>
  </si>
  <si>
    <t>Campus Connection to Sparks Campus</t>
  </si>
  <si>
    <t>11/01/07-9/30/09</t>
  </si>
  <si>
    <t>Managed SPAM &amp; Virus Protection Services</t>
  </si>
  <si>
    <t>10/1/08-9/30/10</t>
  </si>
  <si>
    <t>Student Email Services</t>
  </si>
  <si>
    <t>Backup for Student Email Services</t>
  </si>
  <si>
    <t>Campus Connection to 231 Center</t>
  </si>
  <si>
    <t>Campus Connection to Ft. Rucker Center</t>
  </si>
  <si>
    <t>10/1/07-9/30/10</t>
  </si>
  <si>
    <t>Campus Connection to Prisons</t>
  </si>
  <si>
    <t>Message on Hold</t>
  </si>
  <si>
    <t>Recorded Messages while Carrier on Hold.</t>
  </si>
  <si>
    <t>7/14/06-7/14/09</t>
  </si>
  <si>
    <t>7/14/09-7/14/12</t>
  </si>
  <si>
    <t>Recorded Messages while Carrier on Hold</t>
  </si>
  <si>
    <t>Omnilert, LLC</t>
  </si>
  <si>
    <t>Real Vision Software, Inc.</t>
  </si>
  <si>
    <t>Real Vision Software Support Agreement</t>
  </si>
  <si>
    <t>4/1/09-3/31/10</t>
  </si>
  <si>
    <t>The Riley Group</t>
  </si>
  <si>
    <t>WCC Disaster Recovery Agreement for AS400 System</t>
  </si>
  <si>
    <t>5/7/07-5/8/07</t>
  </si>
  <si>
    <t>City of Dothan</t>
  </si>
  <si>
    <t>5/12/09-5/13/09</t>
  </si>
  <si>
    <t>5/17/10-5/18/10</t>
  </si>
  <si>
    <t>Southern Coaches</t>
  </si>
  <si>
    <t>Transport UB Participants for Year-end Trip</t>
  </si>
  <si>
    <t>Wanda Emblom</t>
  </si>
  <si>
    <t>ACT Prep Workshop</t>
  </si>
  <si>
    <t>Adventure Bus Charter&amp; Tours, Inc.</t>
  </si>
  <si>
    <t>Transport UB Participants to Alabama A&amp;M Open House</t>
  </si>
  <si>
    <t>6/22-24/07, 2/17-19/07</t>
  </si>
  <si>
    <t>The Ritz Carlton</t>
  </si>
  <si>
    <t>Cultural Trip to Atlanta, GA.</t>
  </si>
  <si>
    <t>8/3-4/07</t>
  </si>
  <si>
    <t>Destination King</t>
  </si>
  <si>
    <t>1/18-21/09</t>
  </si>
  <si>
    <t>Hope Transportation dba MVS Charters</t>
  </si>
  <si>
    <t>3/25/10-3/27/10</t>
  </si>
  <si>
    <t>Sheraton Birmingham Hotel</t>
  </si>
  <si>
    <t>Campus Tours &amp; Cultural Trip</t>
  </si>
  <si>
    <t>8/1/09-7/31/11</t>
  </si>
  <si>
    <t>Plato, Inc. dba Plato Learning</t>
  </si>
  <si>
    <t>Tutorial Instructional Software &amp; Professional Services</t>
  </si>
  <si>
    <t>FFI's National Leadership Unlimited Conference</t>
  </si>
  <si>
    <t>ACT Prep</t>
  </si>
  <si>
    <t>Participant Travel to Atlanta, GA.</t>
  </si>
  <si>
    <t>6/22-24/2007</t>
  </si>
  <si>
    <t>Hard Rock Café</t>
  </si>
  <si>
    <t>Participant Meals</t>
  </si>
  <si>
    <t>6/22-24/07</t>
  </si>
  <si>
    <t>Participant Lodging Atlanta, GA.</t>
  </si>
  <si>
    <t>Diversified Nursing Services</t>
  </si>
  <si>
    <t>6/10,13/07</t>
  </si>
  <si>
    <t>Transport TS Participants to Montgomery, AL.</t>
  </si>
  <si>
    <t>6/10-13/07</t>
  </si>
  <si>
    <t>TS Conference Attendance</t>
  </si>
  <si>
    <t>7/13-14/07</t>
  </si>
  <si>
    <t>Capital Trailways</t>
  </si>
  <si>
    <t>Transport TS Participants to Huntsville, AL.</t>
  </si>
  <si>
    <t>Embassy Suites Hotels</t>
  </si>
  <si>
    <t>TS Hotel Stay in Huntsville, AL.</t>
  </si>
  <si>
    <t>Transport TS Participants to Atlanta, GA.</t>
  </si>
  <si>
    <t>Eufaula Parks &amp; Recreation Department</t>
  </si>
  <si>
    <t>8/31/09-12/31/10</t>
  </si>
  <si>
    <t>ACT</t>
  </si>
  <si>
    <t>Varies</t>
  </si>
  <si>
    <t>Testing</t>
  </si>
  <si>
    <t>Berney Office Solutions</t>
  </si>
  <si>
    <t>290.10/mth</t>
  </si>
  <si>
    <t>Copier in Library</t>
  </si>
  <si>
    <t>4/28/08-4/28/13</t>
  </si>
  <si>
    <t>GE Commerical Finance</t>
  </si>
  <si>
    <t>275.02/mth</t>
  </si>
  <si>
    <t>Copier in Grimsley</t>
  </si>
  <si>
    <t>Education To Go</t>
  </si>
  <si>
    <t>Online Courses</t>
  </si>
  <si>
    <t>Campus Connection to Internet</t>
  </si>
  <si>
    <t>8/15/07-8/14/08</t>
  </si>
  <si>
    <t>Blackboard</t>
  </si>
  <si>
    <t>Renewal</t>
  </si>
  <si>
    <t>6/21-21,25,28/07</t>
  </si>
  <si>
    <t>ACT/Graduation Exam Workshop</t>
  </si>
  <si>
    <t>7/18-19/07</t>
  </si>
  <si>
    <t>Comfort Suites</t>
  </si>
  <si>
    <t>Lodging for UB Participants</t>
  </si>
  <si>
    <t>65.00/instructor</t>
  </si>
  <si>
    <t>Nursing Workshop</t>
  </si>
  <si>
    <t>8/31/10-12/7/10</t>
  </si>
  <si>
    <t>Sarah Szopinski</t>
  </si>
  <si>
    <t>30.00/hr</t>
  </si>
  <si>
    <t>Accompanist for Wallace Sound-Fall 2010</t>
  </si>
  <si>
    <t>Guardrails with Software</t>
  </si>
  <si>
    <t>Interactive Learning, Inc.</t>
  </si>
  <si>
    <t>ScienceTutor</t>
  </si>
  <si>
    <t>9/1/10-8/31/11</t>
  </si>
  <si>
    <t>Comfit Learning</t>
  </si>
  <si>
    <t>Licenses</t>
  </si>
  <si>
    <t>Rosetta Stone</t>
  </si>
  <si>
    <t>Online License</t>
  </si>
  <si>
    <t>The Slater Group, LLC.</t>
  </si>
  <si>
    <t>2/08-6/08</t>
  </si>
  <si>
    <t>1/27/09-5/1/09</t>
  </si>
  <si>
    <t>Claudia Adams</t>
  </si>
  <si>
    <t>Online Music Course</t>
  </si>
  <si>
    <t>Copaco Inc.</t>
  </si>
  <si>
    <t>Barbara Jones</t>
  </si>
  <si>
    <t>10/23/09-12/31/09</t>
  </si>
  <si>
    <t>6/9/10-3/31/11</t>
  </si>
  <si>
    <t>3/31/10-12/31/10</t>
  </si>
  <si>
    <t>5/1/06-7/29/10, various dates</t>
  </si>
  <si>
    <t>Johnny Charles Phillips</t>
  </si>
  <si>
    <t>Ability to Benefit Test Administer</t>
  </si>
  <si>
    <t>10/1/06-9/30/08</t>
  </si>
  <si>
    <t>10/6/06-termination</t>
  </si>
  <si>
    <t>10/1/06-9/30/07</t>
  </si>
  <si>
    <t>6/21,25,28/07</t>
  </si>
  <si>
    <t>5/4/10-5/3/11</t>
  </si>
  <si>
    <t>3/1/07-2/28/09</t>
  </si>
  <si>
    <t>5/27/09-5/27/14</t>
  </si>
  <si>
    <t>7/16-20/07</t>
  </si>
  <si>
    <t>6/2,3,5,9,10,12/08</t>
  </si>
  <si>
    <t>11/20-21/09</t>
  </si>
  <si>
    <t>5/15/09-5/14/12</t>
  </si>
  <si>
    <t>3/20/08-2/28/09</t>
  </si>
  <si>
    <t>2/1/08-12/31/08</t>
  </si>
  <si>
    <t>2/1/07-12/31/07</t>
  </si>
  <si>
    <t>25% of total collected, 40% of approved litigation</t>
  </si>
  <si>
    <t>5/30/10-8/29/11</t>
  </si>
  <si>
    <t>Transportation &amp; Lodging to the Presidential Inauguration</t>
  </si>
  <si>
    <t>10/1/08-09/30/10</t>
  </si>
  <si>
    <t>12/5/06-1/4/07</t>
  </si>
  <si>
    <t>4/21/08-6/21/08</t>
  </si>
  <si>
    <t>7/28/08-8/24/08</t>
  </si>
  <si>
    <t>9/15/08-3/16/09</t>
  </si>
  <si>
    <t>12/15/08-1/11/09</t>
  </si>
  <si>
    <t>8/18/09-12/18/09</t>
  </si>
  <si>
    <t>Alabama Technology Nework of Alabama</t>
  </si>
  <si>
    <t>$372.76/day</t>
  </si>
  <si>
    <t>Industrial Maintenance Instructor</t>
  </si>
  <si>
    <t>9/10/10, 9/24/10</t>
  </si>
  <si>
    <t>2010-2011</t>
  </si>
  <si>
    <t>Baseball Tournament</t>
  </si>
  <si>
    <t>Strickland Paper Co.</t>
  </si>
  <si>
    <t>Paper (Bid 1433)</t>
  </si>
  <si>
    <t>Trainers (Bid 1431)</t>
  </si>
  <si>
    <t>Trainers (Bid 1430)</t>
  </si>
  <si>
    <t>Training Consultants, Inc.</t>
  </si>
  <si>
    <t>Trainers (bid 1432)</t>
  </si>
  <si>
    <t>Max Tools</t>
  </si>
  <si>
    <t>Ironworker (Bid 1427)</t>
  </si>
  <si>
    <t>Unifirst Corporation</t>
  </si>
  <si>
    <t>10/1/10-9/30/13</t>
  </si>
  <si>
    <t>Uniforms (Bid 1428)</t>
  </si>
  <si>
    <t>12/18/09-1/6/10</t>
  </si>
  <si>
    <t>Ceilings Etc. Inc.</t>
  </si>
  <si>
    <t>Replacement of Acoustic Ceiling system (Bid 1420)</t>
  </si>
  <si>
    <t>Mayer Electric</t>
  </si>
  <si>
    <t>Lighting Fixtures (Bid 1421)</t>
  </si>
  <si>
    <t>Custodial Materials (Bid 1424)</t>
  </si>
  <si>
    <t>Dade Paper</t>
  </si>
  <si>
    <t>Simulation Recording System (Bid 1415)</t>
  </si>
  <si>
    <t>Hill-Rom Company, Inc.</t>
  </si>
  <si>
    <t>Hospital Beds (Bid 1416)</t>
  </si>
  <si>
    <t>Mac Papers, Inc.</t>
  </si>
  <si>
    <t>Paper (Bid 1417)</t>
  </si>
  <si>
    <t>Stokes Floor Covering, Inc.</t>
  </si>
  <si>
    <t>Flooring Renovation (Bid 1418)</t>
  </si>
  <si>
    <t>Acme Roofing &amp; Sheet Metal Co, Inc.</t>
  </si>
  <si>
    <t>Metal Roof (Bid 1401)</t>
  </si>
  <si>
    <t>5/1/09-9/30/13</t>
  </si>
  <si>
    <t>Sanders Security Inc.</t>
  </si>
  <si>
    <t>Maintenance of Fire Alarm Systems (Bid 1402)</t>
  </si>
  <si>
    <t>3/30/09-3/30/10</t>
  </si>
  <si>
    <t>Technical Training Aids, Inc.</t>
  </si>
  <si>
    <t>Process Control Learning Systems (Bid 1404)</t>
  </si>
  <si>
    <t>Paper (Bid 1405)</t>
  </si>
  <si>
    <t>7/1/09-5/31/12</t>
  </si>
  <si>
    <t>Buffalo Rock Company</t>
  </si>
  <si>
    <t>varies</t>
  </si>
  <si>
    <t>8/1/09-7-31/16</t>
  </si>
  <si>
    <t>Unres &amp; Rest</t>
  </si>
  <si>
    <t>1/1/10-9/30/10</t>
  </si>
  <si>
    <t>Grounds Maintenance Services (Bid 1413)</t>
  </si>
  <si>
    <t>Enterprise Paper &amp; Janitoral</t>
  </si>
  <si>
    <t>Custodial &amp; Cleaning Materials (Bid 1414)</t>
  </si>
  <si>
    <t>Dothan Janitorial &amp; Paper Supply</t>
  </si>
  <si>
    <t>SSE Equipment &amp; Supply Co.</t>
  </si>
  <si>
    <t>Carolina Biological Supply Co.</t>
  </si>
  <si>
    <t>Equipment (bid 1411)</t>
  </si>
  <si>
    <t>Unisource Worldwide, Inc.</t>
  </si>
  <si>
    <t>Paper (Bid 1356)</t>
  </si>
  <si>
    <t>9.69/hr</t>
  </si>
  <si>
    <t>Security Services (Bid 1357)</t>
  </si>
  <si>
    <t>10/1/07-9/30/08</t>
  </si>
  <si>
    <t>10/1/07-9/30/12</t>
  </si>
  <si>
    <t>Lewis Materials, LLC.</t>
  </si>
  <si>
    <t>Rental of Dumpsters (Bid 1359)</t>
  </si>
  <si>
    <t>Trainer (Bid 1380)</t>
  </si>
  <si>
    <t>Strickland Paper</t>
  </si>
  <si>
    <t>Paper (Bid 1379)</t>
  </si>
  <si>
    <t>5/5/08-10/31/10</t>
  </si>
  <si>
    <t>Unrest. &amp; Rest.</t>
  </si>
  <si>
    <t>Welding Supplies (Bid 1377)</t>
  </si>
  <si>
    <t>Sally Beauty Supply</t>
  </si>
  <si>
    <t>Hydraulic Chairs (Bid 1376)</t>
  </si>
  <si>
    <t>Equipment (Bid 1375)</t>
  </si>
  <si>
    <t>3/26/08-8/25/10</t>
  </si>
  <si>
    <t>Berney Office Supplies</t>
  </si>
  <si>
    <t>Copy Machine Lease (Bid 1374)</t>
  </si>
  <si>
    <t>Trainer (Bid 1373)</t>
  </si>
  <si>
    <t>Dothan Glass</t>
  </si>
  <si>
    <t>Window Wall &amp; Entrance System (Bid 1372)</t>
  </si>
  <si>
    <t>Ricoh Corp.</t>
  </si>
  <si>
    <t>The Image Agency</t>
  </si>
  <si>
    <t>Brochures (Bid 1378)</t>
  </si>
  <si>
    <t>Wells Supply Inc.</t>
  </si>
  <si>
    <t>Data Equipment , Inc.</t>
  </si>
  <si>
    <t>Photo ID System (Bid 1366)</t>
  </si>
  <si>
    <t>Complete Signs</t>
  </si>
  <si>
    <t>Architectual Letters (Bid 1362)</t>
  </si>
  <si>
    <t>Repairs/Improvements to Entrance Sign (Bid 1363)</t>
  </si>
  <si>
    <t>Latta Music Co.</t>
  </si>
  <si>
    <t>Piano (Bid 1364)</t>
  </si>
  <si>
    <t>Houston Paper</t>
  </si>
  <si>
    <t>Custodial &amp; Cleaning Materials (Bid 1361)</t>
  </si>
  <si>
    <t>Enterprise Paper &amp; Janitorial</t>
  </si>
  <si>
    <t>W.W. Grainger Inc.</t>
  </si>
  <si>
    <t>Dothan Janitorial &amp; Paper Supply, Inc.</t>
  </si>
  <si>
    <t>Moore-Warren Equipment</t>
  </si>
  <si>
    <t>Food Counter &amp; Screen Case (Bid 1360)</t>
  </si>
  <si>
    <t>Hawk Inc.</t>
  </si>
  <si>
    <t>Toaster (Bid 1360)</t>
  </si>
  <si>
    <t>12.33/hr</t>
  </si>
  <si>
    <t>Davenport Design &amp; Development, LLC.</t>
  </si>
  <si>
    <t>Lineworker Training Program (Bid 1385)</t>
  </si>
  <si>
    <t>Moore Medical LLC</t>
  </si>
  <si>
    <t>Capital X-Ray</t>
  </si>
  <si>
    <t>PACS System &amp; License (Bid 1383)</t>
  </si>
  <si>
    <t>Custodial &amp; Cleaning Materials (Bid 1399)</t>
  </si>
  <si>
    <t>SSE Equipment &amp; Supply</t>
  </si>
  <si>
    <t>Custodial &amp; Cleaning Materials (Bid 1388)</t>
  </si>
  <si>
    <t>Compass</t>
  </si>
  <si>
    <t>1st Community Merchant</t>
  </si>
  <si>
    <t>Envelopes (Bid 1393)</t>
  </si>
  <si>
    <t>6/09-9/09</t>
  </si>
  <si>
    <t>Copier (Bid 1396)</t>
  </si>
  <si>
    <t>Sadler Welding Products</t>
  </si>
  <si>
    <t>Saw (Bid 1397)</t>
  </si>
  <si>
    <t>W.W. Grainger, Inc.</t>
  </si>
  <si>
    <t>Ricoh Corporation</t>
  </si>
  <si>
    <t>Paper (Bid 1338)</t>
  </si>
  <si>
    <t>Nellcor Puritan Bennett</t>
  </si>
  <si>
    <t>Ventilator (Bid 1337)</t>
  </si>
  <si>
    <t>Kyser Office Works</t>
  </si>
  <si>
    <t>Drafting Cabinets &amp; Equipment (Bid 1336)</t>
  </si>
  <si>
    <t>Houston Paper &amp; Janitorial Supply</t>
  </si>
  <si>
    <t>Custodial &amp; Cleaning Materials (Bid 1344)</t>
  </si>
  <si>
    <t>Dothan Janitorial &amp; Paper Supply Inc.</t>
  </si>
  <si>
    <t>Hughes Supply Inc.</t>
  </si>
  <si>
    <t>Heat Pump Systems (Bid 1344)</t>
  </si>
  <si>
    <t>Builders Door &amp; Hardware</t>
  </si>
  <si>
    <t>Toilet Partitions &amp; Accessories (Bid 1343)</t>
  </si>
  <si>
    <t>McCord Contract Floors, Inc.</t>
  </si>
  <si>
    <t>Flooring (Bid 1342)</t>
  </si>
  <si>
    <t>Charles Hartley Plumbing, Inc.</t>
  </si>
  <si>
    <t>Plumbing Fixtures (Bid 1341)</t>
  </si>
  <si>
    <t>Smith's Inc. of Dothan</t>
  </si>
  <si>
    <t>Demolition &amp; Renovations (Bid 1340)</t>
  </si>
  <si>
    <t>Paper (bid 1354)</t>
  </si>
  <si>
    <t>Paper (Bid 1354)</t>
  </si>
  <si>
    <t>Southern Equipment</t>
  </si>
  <si>
    <t>4-Wheel Alignment System (Bid 1353)</t>
  </si>
  <si>
    <t>Seton Identification Products</t>
  </si>
  <si>
    <t>Interior Signage (Bid 1352)</t>
  </si>
  <si>
    <t>Replace Interior Doors (Bid 1351)</t>
  </si>
  <si>
    <t>Ben Darley Painting &amp; Wallcovering, LLC.</t>
  </si>
  <si>
    <t>Interior Painting &amp; Finishes (Bid 1350)</t>
  </si>
  <si>
    <t>Air-Cooled Water Chiller (Bid 1349)</t>
  </si>
  <si>
    <t>Lincoln Welding Machines</t>
  </si>
  <si>
    <t>Anodyne, Inc.</t>
  </si>
  <si>
    <t>OptiFlex 3 Continuous Passive Motion Units (Bid 1347)</t>
  </si>
  <si>
    <t>JWK Machinery Sales Co.</t>
  </si>
  <si>
    <t>Baileigh Industrial Bending System (Bid 1346)</t>
  </si>
  <si>
    <t>The ESB Group, Inc.</t>
  </si>
  <si>
    <t>Video Conferencing (Bid 1328)</t>
  </si>
  <si>
    <t>Paper (Bid 1330)</t>
  </si>
  <si>
    <t>Custodial &amp; Cleaning Materials (Bid 1331)</t>
  </si>
  <si>
    <t>Daniel Communications, Inc.</t>
  </si>
  <si>
    <t>Wireless Microphone (Bid 1332)</t>
  </si>
  <si>
    <t>Quality Floors &amp; Int.</t>
  </si>
  <si>
    <t>Flooring (Bid 1333)</t>
  </si>
  <si>
    <t>Nationwide Drafting &amp; Office Supply Inc.</t>
  </si>
  <si>
    <t>Equipment (Bid 1335)</t>
  </si>
  <si>
    <t>Mowery Elevater Co. of FL, Inc.</t>
  </si>
  <si>
    <t>Elevator (Bid 1382)</t>
  </si>
  <si>
    <t>Rite Way Service, Inc.</t>
  </si>
  <si>
    <t>Paper &amp; Plastic Consumables (Bid 1386)</t>
  </si>
  <si>
    <t>Acme Roofing &amp; Sheet Metal Co.</t>
  </si>
  <si>
    <t>Standing Seam Metal Roof System (Bid 1434)</t>
  </si>
  <si>
    <t>Alabama Technology Network</t>
  </si>
  <si>
    <t>12.5% of contracted price</t>
  </si>
  <si>
    <t>1/30/07-12/31/09</t>
  </si>
  <si>
    <t>Oce Financial Services, Inc.</t>
  </si>
  <si>
    <t xml:space="preserve">Equipment </t>
  </si>
  <si>
    <t>1/26/10-1/25/11</t>
  </si>
  <si>
    <t>US Bank</t>
  </si>
  <si>
    <t>Lease Agreement</t>
  </si>
  <si>
    <t>Harland Technology Services</t>
  </si>
  <si>
    <t>9/1/07-8/31/11</t>
  </si>
  <si>
    <t>Maintenance Service Agreement</t>
  </si>
  <si>
    <t>3/20/08-3/19/10</t>
  </si>
  <si>
    <t>WorkKeys Assessments</t>
  </si>
  <si>
    <t>Southern Equip Sales &amp; Service, Inc.</t>
  </si>
  <si>
    <t>11/09-09/13</t>
  </si>
  <si>
    <t xml:space="preserve">eZcat Contract </t>
  </si>
  <si>
    <t>Kb Port, LLC.</t>
  </si>
  <si>
    <t>Alaris (Carefusion)</t>
  </si>
  <si>
    <t>Alabama Community College Conf/ACCC</t>
  </si>
  <si>
    <t>Agency</t>
  </si>
  <si>
    <t>10/1/06-10/1/07</t>
  </si>
  <si>
    <t>Professional Facilities Management, Inc.</t>
  </si>
  <si>
    <t>Custodial (Bid 1260)</t>
  </si>
  <si>
    <t>Elmore Lawn Care</t>
  </si>
  <si>
    <t>Grounds Maintenance (Bid 1261)</t>
  </si>
  <si>
    <t>10/1/06-10/31/09</t>
  </si>
  <si>
    <t>1/19/09-9/22/10</t>
  </si>
  <si>
    <t>PH&amp;J Architects, Inc.</t>
  </si>
  <si>
    <t xml:space="preserve">Renovation &amp; Roof </t>
  </si>
  <si>
    <t>1/19/09-12/30/09</t>
  </si>
  <si>
    <t xml:space="preserve">Renovation </t>
  </si>
  <si>
    <t xml:space="preserve">Drainage </t>
  </si>
  <si>
    <t>1/19/09-unknown</t>
  </si>
  <si>
    <t>Renovation</t>
  </si>
  <si>
    <t>4/9/07-4/24/08</t>
  </si>
  <si>
    <t>GenCon Associates, Inc.</t>
  </si>
  <si>
    <t>Repair</t>
  </si>
  <si>
    <t>Acme Roofing &amp; Sheet Metal Co. Inc.</t>
  </si>
  <si>
    <t>Roofs</t>
  </si>
  <si>
    <t>8/1/08-12/19/08</t>
  </si>
  <si>
    <t>Marty Robbins Roofing</t>
  </si>
  <si>
    <t>Re-Roof</t>
  </si>
  <si>
    <t>12/1/08-10/22/09</t>
  </si>
  <si>
    <t>Skinner Grain &amp; Fertilizer Co., Inc.</t>
  </si>
  <si>
    <t>Demolition of Buildings</t>
  </si>
  <si>
    <t>Cytech Systems Division</t>
  </si>
  <si>
    <t xml:space="preserve">Fire Alarm Inspection </t>
  </si>
  <si>
    <t>4/19/10-9/30/10</t>
  </si>
  <si>
    <t>Sweepworld Inc.</t>
  </si>
  <si>
    <t>Parking Lot Sweeping</t>
  </si>
  <si>
    <t>10/1/06-6/30/09</t>
  </si>
  <si>
    <t>WilStaff Worldwide</t>
  </si>
  <si>
    <t>Temporary Labor Services (Bid 1324)</t>
  </si>
  <si>
    <t>10/1/06-9/30/10</t>
  </si>
  <si>
    <t>Unifirst Corp</t>
  </si>
  <si>
    <t>Kone Inc.</t>
  </si>
  <si>
    <t>Service Elevators</t>
  </si>
  <si>
    <t>Cook's Pest Control</t>
  </si>
  <si>
    <t>Pest Treatment</t>
  </si>
  <si>
    <t>7/1/07-6/30/08</t>
  </si>
  <si>
    <t>3/25/08-2/24/09</t>
  </si>
  <si>
    <t>J. Michael Lee &amp; Associates Architecture</t>
  </si>
  <si>
    <t>Reroofing</t>
  </si>
  <si>
    <t>WCC0607001</t>
  </si>
  <si>
    <t>WCC0607002</t>
  </si>
  <si>
    <t>WCC0607003</t>
  </si>
  <si>
    <t>WCC0607004</t>
  </si>
  <si>
    <t>WCC0607005</t>
  </si>
  <si>
    <t>WCC0607006</t>
  </si>
  <si>
    <t>WCC0607007</t>
  </si>
  <si>
    <t>WCC0607008</t>
  </si>
  <si>
    <t>WCC0607009</t>
  </si>
  <si>
    <t>WCC0607010</t>
  </si>
  <si>
    <t>WCC0607011</t>
  </si>
  <si>
    <t>WCC0607012</t>
  </si>
  <si>
    <t>WCC0607013</t>
  </si>
  <si>
    <t>WCC0607014</t>
  </si>
  <si>
    <t>WCC0607015</t>
  </si>
  <si>
    <t>WCC0607016</t>
  </si>
  <si>
    <t>WCC0607017</t>
  </si>
  <si>
    <t>WCC0607018</t>
  </si>
  <si>
    <t>WCC0607019</t>
  </si>
  <si>
    <t>WCC0607020</t>
  </si>
  <si>
    <t>WCC0607021</t>
  </si>
  <si>
    <t>WCC0607022</t>
  </si>
  <si>
    <t>WCC0607023</t>
  </si>
  <si>
    <t>WCC0607024</t>
  </si>
  <si>
    <t>WCC0607025</t>
  </si>
  <si>
    <t>WCC0607026</t>
  </si>
  <si>
    <t>WCC0607027</t>
  </si>
  <si>
    <t>WCC0607028</t>
  </si>
  <si>
    <t>WCC0607029</t>
  </si>
  <si>
    <t>WCC0607030</t>
  </si>
  <si>
    <t>WCC0607031</t>
  </si>
  <si>
    <t>WCC0607032</t>
  </si>
  <si>
    <t>WCC0607033</t>
  </si>
  <si>
    <t>WCC0607034</t>
  </si>
  <si>
    <t>WCC0607035</t>
  </si>
  <si>
    <t>WCC0607036</t>
  </si>
  <si>
    <t>WCC0607037</t>
  </si>
  <si>
    <t>WCC0607038</t>
  </si>
  <si>
    <t>WCC0607039</t>
  </si>
  <si>
    <t>WCC0607040</t>
  </si>
  <si>
    <t>WCC0607041</t>
  </si>
  <si>
    <t>WCC0607042</t>
  </si>
  <si>
    <t>WCC0607043</t>
  </si>
  <si>
    <t>WCC0607044</t>
  </si>
  <si>
    <t>WCC0607045</t>
  </si>
  <si>
    <t>WCC0607046</t>
  </si>
  <si>
    <t>WCC0607047</t>
  </si>
  <si>
    <t>WCC0607048</t>
  </si>
  <si>
    <t>WCC0607049</t>
  </si>
  <si>
    <t>WCC0607050</t>
  </si>
  <si>
    <t>WCC0607051</t>
  </si>
  <si>
    <t>WCC0607052</t>
  </si>
  <si>
    <t>WCC0607053</t>
  </si>
  <si>
    <t>WCC0607054</t>
  </si>
  <si>
    <t>WCC0607055</t>
  </si>
  <si>
    <t>WCC0607056</t>
  </si>
  <si>
    <t>WCC0607057</t>
  </si>
  <si>
    <t>WCC0607058</t>
  </si>
  <si>
    <t>WCC0607059</t>
  </si>
  <si>
    <t>WCC0607060</t>
  </si>
  <si>
    <t>WCC0607061</t>
  </si>
  <si>
    <t>WCC0607062</t>
  </si>
  <si>
    <t>WCC0607063</t>
  </si>
  <si>
    <t>WCC0607064</t>
  </si>
  <si>
    <t>WCC0607065</t>
  </si>
  <si>
    <t>WCC0607066</t>
  </si>
  <si>
    <t>WCC0607067</t>
  </si>
  <si>
    <t>WCC0607068</t>
  </si>
  <si>
    <t>WCC0607069</t>
  </si>
  <si>
    <t>WCC0708001</t>
  </si>
  <si>
    <t>WCC0708002</t>
  </si>
  <si>
    <t>WCC0708003</t>
  </si>
  <si>
    <t>WCC0708004</t>
  </si>
  <si>
    <t>WCC0708005</t>
  </si>
  <si>
    <t>WCC0708006</t>
  </si>
  <si>
    <t>WCC0708007</t>
  </si>
  <si>
    <t>WCC0708008</t>
  </si>
  <si>
    <t>WCC0708009</t>
  </si>
  <si>
    <t>WCC0708010</t>
  </si>
  <si>
    <t>WCC0708011</t>
  </si>
  <si>
    <t>WCC0708012</t>
  </si>
  <si>
    <t>WCC0708013</t>
  </si>
  <si>
    <t>WCC0708014</t>
  </si>
  <si>
    <t>WCC0708015</t>
  </si>
  <si>
    <t>WCC0708016</t>
  </si>
  <si>
    <t>WCC0708017</t>
  </si>
  <si>
    <t>WCC0708018</t>
  </si>
  <si>
    <t>WCC0708019</t>
  </si>
  <si>
    <t>WCC0708020</t>
  </si>
  <si>
    <t>WCC0708021</t>
  </si>
  <si>
    <t>WCC0708022</t>
  </si>
  <si>
    <t>WCC0708023</t>
  </si>
  <si>
    <t>WCC0708024</t>
  </si>
  <si>
    <t>WCC0708025</t>
  </si>
  <si>
    <t>WCC0708026</t>
  </si>
  <si>
    <t>WCC0708027</t>
  </si>
  <si>
    <t>WCC0708028</t>
  </si>
  <si>
    <t>WCC0708029</t>
  </si>
  <si>
    <t>WCC0708030</t>
  </si>
  <si>
    <t>WCC0708031</t>
  </si>
  <si>
    <t>WCC0708032</t>
  </si>
  <si>
    <t>WCC0708033</t>
  </si>
  <si>
    <t>WCC0708034</t>
  </si>
  <si>
    <t>WCC0708035</t>
  </si>
  <si>
    <t>WCC0708036</t>
  </si>
  <si>
    <t>WCC0708037</t>
  </si>
  <si>
    <t>WCC0708038</t>
  </si>
  <si>
    <t>WCC0708039</t>
  </si>
  <si>
    <t>WCC0708040</t>
  </si>
  <si>
    <t>WCC0708041</t>
  </si>
  <si>
    <t>WCC0708042</t>
  </si>
  <si>
    <t>WCC0708043</t>
  </si>
  <si>
    <t>WCC0708044</t>
  </si>
  <si>
    <t>WCC0708045</t>
  </si>
  <si>
    <t>WCC0708046</t>
  </si>
  <si>
    <t>WCC0708047</t>
  </si>
  <si>
    <t>WCC0708048</t>
  </si>
  <si>
    <t>WCC0708049</t>
  </si>
  <si>
    <t>WCC0708050</t>
  </si>
  <si>
    <t>WCC0708051</t>
  </si>
  <si>
    <t>WCC0708052</t>
  </si>
  <si>
    <t>WCC0708053</t>
  </si>
  <si>
    <t>WCC0708054</t>
  </si>
  <si>
    <t>WCC0809001</t>
  </si>
  <si>
    <t>WCC0809002</t>
  </si>
  <si>
    <t>WCC0809003</t>
  </si>
  <si>
    <t>WCC0809004</t>
  </si>
  <si>
    <t>WCC0809005</t>
  </si>
  <si>
    <t>WCC0809006</t>
  </si>
  <si>
    <t>WCC0809007</t>
  </si>
  <si>
    <t>WCC0809008</t>
  </si>
  <si>
    <t>WCC0809009</t>
  </si>
  <si>
    <t>WCC0809010</t>
  </si>
  <si>
    <t>WCC0809011</t>
  </si>
  <si>
    <t>WCC0809012</t>
  </si>
  <si>
    <t>WCC0809013</t>
  </si>
  <si>
    <t>WCC0809014</t>
  </si>
  <si>
    <t>WCC0809015</t>
  </si>
  <si>
    <t>WCC0809016</t>
  </si>
  <si>
    <t>WCC0809017</t>
  </si>
  <si>
    <t>WCC0809018</t>
  </si>
  <si>
    <t>WCC0809019</t>
  </si>
  <si>
    <t>WCC0809020</t>
  </si>
  <si>
    <t>WCC0809021</t>
  </si>
  <si>
    <t>WCC0809022</t>
  </si>
  <si>
    <t>WCC0809023</t>
  </si>
  <si>
    <t>WCC0809024</t>
  </si>
  <si>
    <t>WCC0809025</t>
  </si>
  <si>
    <t>WCC0809026</t>
  </si>
  <si>
    <t>WCC0809027</t>
  </si>
  <si>
    <t>WCC0809028</t>
  </si>
  <si>
    <t>WCC0809029</t>
  </si>
  <si>
    <t>WCC0809030</t>
  </si>
  <si>
    <t>WCC0809031</t>
  </si>
  <si>
    <t>WCC0809032</t>
  </si>
  <si>
    <t>WCC0809033</t>
  </si>
  <si>
    <t>WCC0809034</t>
  </si>
  <si>
    <t>WCC0809035</t>
  </si>
  <si>
    <t>WCC0809036</t>
  </si>
  <si>
    <t>WCC0809037</t>
  </si>
  <si>
    <t>WCC0809038</t>
  </si>
  <si>
    <t>WCC0809039</t>
  </si>
  <si>
    <t>WCC0809040</t>
  </si>
  <si>
    <t>WCC0809041</t>
  </si>
  <si>
    <t>WCC0809042</t>
  </si>
  <si>
    <t>WCC0809043</t>
  </si>
  <si>
    <t>WCC0809044</t>
  </si>
  <si>
    <t>WCC0809045</t>
  </si>
  <si>
    <t>WCC0809046</t>
  </si>
  <si>
    <t>WCC0809047</t>
  </si>
  <si>
    <t>WCC0809048</t>
  </si>
  <si>
    <t>WCC0809049</t>
  </si>
  <si>
    <t>WCC0809050</t>
  </si>
  <si>
    <t>WCC0809051</t>
  </si>
  <si>
    <t>WCC0809052</t>
  </si>
  <si>
    <t>WCC0809053</t>
  </si>
  <si>
    <t>WCC0809054</t>
  </si>
  <si>
    <t>WCC0809055</t>
  </si>
  <si>
    <t>WCC0809056</t>
  </si>
  <si>
    <t>WCC0809057</t>
  </si>
  <si>
    <t>WCC0809058</t>
  </si>
  <si>
    <t>WCC0809059</t>
  </si>
  <si>
    <t>WCC0809060</t>
  </si>
  <si>
    <t>WCC0809061</t>
  </si>
  <si>
    <t>WCC0910001</t>
  </si>
  <si>
    <t>WCC0910002</t>
  </si>
  <si>
    <t>WCC0910003</t>
  </si>
  <si>
    <t>WCC0910004</t>
  </si>
  <si>
    <t>WCC0910005</t>
  </si>
  <si>
    <t>WCC0910006</t>
  </si>
  <si>
    <t>WCC0910007</t>
  </si>
  <si>
    <t>WCC0910008</t>
  </si>
  <si>
    <t>WCC0910009</t>
  </si>
  <si>
    <t>WCC0910010</t>
  </si>
  <si>
    <t>WCC0910011</t>
  </si>
  <si>
    <t>WCC0910012</t>
  </si>
  <si>
    <t>WCC0910013</t>
  </si>
  <si>
    <t>WCC0910014</t>
  </si>
  <si>
    <t>WCC0910015</t>
  </si>
  <si>
    <t>WCC0910016</t>
  </si>
  <si>
    <t>WCC0910017</t>
  </si>
  <si>
    <t>WCC0910018</t>
  </si>
  <si>
    <t>WCC0910019</t>
  </si>
  <si>
    <t>WCC0910020</t>
  </si>
  <si>
    <t>WCC0910021</t>
  </si>
  <si>
    <t>WCC0910022</t>
  </si>
  <si>
    <t>WCC0910023</t>
  </si>
  <si>
    <t>WCC0910024</t>
  </si>
  <si>
    <t>WCC0910025</t>
  </si>
  <si>
    <t>WCC0910026</t>
  </si>
  <si>
    <t>WCC0910027</t>
  </si>
  <si>
    <t>WCC0910028</t>
  </si>
  <si>
    <t>WCC0910029</t>
  </si>
  <si>
    <t>WCC0910030</t>
  </si>
  <si>
    <t>WCC0910031</t>
  </si>
  <si>
    <t>WCC0910032</t>
  </si>
  <si>
    <t>WCC0910033</t>
  </si>
  <si>
    <t>WCC0910034</t>
  </si>
  <si>
    <t>WCC0910035</t>
  </si>
  <si>
    <t>WCC0910036</t>
  </si>
  <si>
    <t>WCC0910037</t>
  </si>
  <si>
    <t>WCC0910038</t>
  </si>
  <si>
    <t>WCC0910039</t>
  </si>
  <si>
    <t>WCC0910040</t>
  </si>
  <si>
    <t>WCC0910041</t>
  </si>
  <si>
    <t>WCC0910042</t>
  </si>
  <si>
    <t>WCC0910043</t>
  </si>
  <si>
    <t>WCC0910044</t>
  </si>
  <si>
    <t>WCC0910045</t>
  </si>
  <si>
    <t>WCC0910046</t>
  </si>
  <si>
    <t>WCC0910047</t>
  </si>
  <si>
    <t>WCC0910048</t>
  </si>
  <si>
    <t>WCC0910049</t>
  </si>
  <si>
    <t>WCC0910050</t>
  </si>
  <si>
    <t>WCC0910051</t>
  </si>
  <si>
    <t>WCC0910052</t>
  </si>
  <si>
    <t>WCC0910053</t>
  </si>
  <si>
    <t>WCC0910054</t>
  </si>
  <si>
    <t>WCC0910055</t>
  </si>
  <si>
    <t>Civic Center Rental for Graduation</t>
  </si>
  <si>
    <t>Student Support Services Cultural Trip to Memphis, TN.</t>
  </si>
  <si>
    <t>Community Center Rental for Graduation</t>
  </si>
  <si>
    <t>Uniform Rental Services</t>
  </si>
  <si>
    <t>MWR (Fort Rucker)</t>
  </si>
  <si>
    <t>Nursing Anne Manikin (Bid 1381)</t>
  </si>
  <si>
    <t>Saw &amp; Concrete Mixer (Bid 1365)</t>
  </si>
  <si>
    <t>Merchant Services (Bid 1389)</t>
  </si>
  <si>
    <t>Plasma Cutting System (Bid 1406)</t>
  </si>
  <si>
    <t>Vending Service (Bid 1408)</t>
  </si>
  <si>
    <t>Banking Services (Bid 1389)</t>
  </si>
  <si>
    <t>Temporary Personnel Services (Bid 1409)</t>
  </si>
  <si>
    <t>Electric Motor Systems (Bid 1429)</t>
  </si>
  <si>
    <t>Wallace Community College-Dothan   2006-2007</t>
  </si>
  <si>
    <t>Wallace Community College-Dothan    2007-2008</t>
  </si>
  <si>
    <t>Wallace Community College-Dothan    2008-2009</t>
  </si>
  <si>
    <t>Wallace Community College-Dothan    2009-2010</t>
  </si>
  <si>
    <t>10/1/08-9/30/09</t>
  </si>
  <si>
    <t>PSCA</t>
  </si>
  <si>
    <t>Unrestricted and Restricted Funds</t>
  </si>
  <si>
    <t>Ready to Work</t>
  </si>
  <si>
    <t>Grant</t>
  </si>
  <si>
    <t>Region X</t>
  </si>
  <si>
    <t>Dual Enrollment</t>
  </si>
  <si>
    <t>Talent Search</t>
  </si>
  <si>
    <t>Student Support Services</t>
  </si>
  <si>
    <t>Title III</t>
  </si>
  <si>
    <t>Upward Bound</t>
  </si>
  <si>
    <t>Federal Vocational Basic Grant</t>
  </si>
  <si>
    <t>EL Civics</t>
  </si>
  <si>
    <t>AE-Neglected/Del Easterling</t>
  </si>
  <si>
    <t>Bama BSN</t>
  </si>
  <si>
    <t>Adult Education</t>
  </si>
  <si>
    <t>EDI/HUD</t>
  </si>
  <si>
    <t>AE-Institutionalized</t>
  </si>
  <si>
    <t>Adult Education ACA Conference</t>
  </si>
  <si>
    <t>Adult Education ALACAE</t>
  </si>
  <si>
    <t>Opening Doors</t>
  </si>
  <si>
    <t>DOL-Train</t>
  </si>
  <si>
    <t>Work Study</t>
  </si>
  <si>
    <t>Pell</t>
  </si>
  <si>
    <t>SEOG</t>
  </si>
  <si>
    <t>ACG</t>
  </si>
  <si>
    <t>10/1/06/9/30/07</t>
  </si>
  <si>
    <t>Adult Ed-Faith Based</t>
  </si>
  <si>
    <t>Adult Ed-Model Program Abbeville</t>
  </si>
  <si>
    <t>Adult Ed-Critical Needs</t>
  </si>
  <si>
    <t>Adult Ed-Model Program 2nd Site</t>
  </si>
  <si>
    <t>Adult Ed-Marketing</t>
  </si>
  <si>
    <t>Focused Industry Training</t>
  </si>
  <si>
    <t>Adeca WDD-11</t>
  </si>
  <si>
    <t>Adeca WDD-12</t>
  </si>
  <si>
    <t>Interior Signage</t>
  </si>
  <si>
    <t>Prison</t>
  </si>
  <si>
    <t>Restricted Funds</t>
  </si>
  <si>
    <t>Adult Ed-Local</t>
  </si>
  <si>
    <t>Dale County Commission</t>
  </si>
  <si>
    <t>Band Room-Cunningham Hall</t>
  </si>
  <si>
    <t>Tech Prep</t>
  </si>
  <si>
    <t>Adult Education-Institutionalized</t>
  </si>
  <si>
    <t>Adult Ed Workforce Dev Conference</t>
  </si>
  <si>
    <t>Adult Ed ACA Conference</t>
  </si>
  <si>
    <t>Economic Development Initiative/HUD</t>
  </si>
  <si>
    <t>DOL Industrial Maintenance</t>
  </si>
  <si>
    <t>National Endowment for the Humanities</t>
  </si>
  <si>
    <t>DOL-TRAIN</t>
  </si>
  <si>
    <t>Workstudy</t>
  </si>
  <si>
    <t>WCC0809062</t>
  </si>
  <si>
    <t>WCC0809063</t>
  </si>
  <si>
    <t>WCC0809064</t>
  </si>
  <si>
    <t>WCC0809065</t>
  </si>
  <si>
    <t>WCC0809066</t>
  </si>
  <si>
    <t>WCC0809067</t>
  </si>
  <si>
    <t>WCC0809068</t>
  </si>
  <si>
    <t>WCC0809069</t>
  </si>
  <si>
    <t>WCC0809070</t>
  </si>
  <si>
    <t>WCC0809071</t>
  </si>
  <si>
    <t>WCC0809072</t>
  </si>
  <si>
    <t>WCC0809073</t>
  </si>
  <si>
    <t>WCC0809074</t>
  </si>
  <si>
    <t>WCC0809075</t>
  </si>
  <si>
    <t>WCC0809076</t>
  </si>
  <si>
    <t>WCC0809077</t>
  </si>
  <si>
    <t>WCC0809078</t>
  </si>
  <si>
    <t>WCC0809079</t>
  </si>
  <si>
    <t>WCC0809080</t>
  </si>
  <si>
    <t>WCC0809081</t>
  </si>
  <si>
    <t>WCC0809082</t>
  </si>
  <si>
    <t>WCC0809083</t>
  </si>
  <si>
    <t>WCC0809084</t>
  </si>
  <si>
    <t>WCC0607070</t>
  </si>
  <si>
    <t>WCC0607071</t>
  </si>
  <si>
    <t>WCC0607072</t>
  </si>
  <si>
    <t>WCC0607073</t>
  </si>
  <si>
    <t>WCC0607074</t>
  </si>
  <si>
    <t>WCC0607075</t>
  </si>
  <si>
    <t>WCC0607076</t>
  </si>
  <si>
    <t>WCC0607077</t>
  </si>
  <si>
    <t>WCC0607078</t>
  </si>
  <si>
    <t>WCC0607079</t>
  </si>
  <si>
    <t>WCC0607080</t>
  </si>
  <si>
    <t>WCC0607081</t>
  </si>
  <si>
    <t>WCC0607082</t>
  </si>
  <si>
    <t>WCC0607083</t>
  </si>
  <si>
    <t>WCC0607084</t>
  </si>
  <si>
    <t>WCC0607085</t>
  </si>
  <si>
    <t>WCC0607086</t>
  </si>
  <si>
    <t>WCC0607087</t>
  </si>
  <si>
    <t>WCC0607088</t>
  </si>
  <si>
    <t>WCC0607089</t>
  </si>
  <si>
    <t>WCC0607090</t>
  </si>
  <si>
    <t>WCC0607091</t>
  </si>
  <si>
    <t>WCC0607092</t>
  </si>
  <si>
    <t>WCC0607093</t>
  </si>
  <si>
    <t>WCC0607094</t>
  </si>
  <si>
    <t>WCC0607095</t>
  </si>
  <si>
    <t>WCC0607096</t>
  </si>
  <si>
    <t>WCC0607097</t>
  </si>
  <si>
    <t>WCC0607098</t>
  </si>
  <si>
    <t>WCC0607099</t>
  </si>
  <si>
    <t>WCC0607100</t>
  </si>
  <si>
    <t>WCC0607101</t>
  </si>
  <si>
    <t>WCC0607102</t>
  </si>
  <si>
    <t>Adult Ed-Radio Advertising</t>
  </si>
  <si>
    <t>Alabama Humanities Foundation</t>
  </si>
  <si>
    <t>Wiregrass Foundation Marketing</t>
  </si>
  <si>
    <t>Tech Prep Consortium</t>
  </si>
  <si>
    <t>A&amp;E Television Networks</t>
  </si>
  <si>
    <t>H1B</t>
  </si>
  <si>
    <t>AE-Neglected/Del Ventress</t>
  </si>
  <si>
    <t>AE Institutionalized</t>
  </si>
  <si>
    <t>Adult Education Workforce Dev Conference</t>
  </si>
  <si>
    <t>Alabama Reemployment Initiative</t>
  </si>
  <si>
    <t>\</t>
  </si>
  <si>
    <t>Adult Ed-Plumbing Apprenticeship</t>
  </si>
  <si>
    <t>Adult Ed-Lineworker Training</t>
  </si>
  <si>
    <t>Machine Tool Technology Renovation</t>
  </si>
  <si>
    <t>WCC0708055</t>
  </si>
  <si>
    <t>WCC0708056</t>
  </si>
  <si>
    <t>WCC0708057</t>
  </si>
  <si>
    <t>WCC0708058</t>
  </si>
  <si>
    <t>WCC0708059</t>
  </si>
  <si>
    <t>WCC0708060</t>
  </si>
  <si>
    <t>WCC0708061</t>
  </si>
  <si>
    <t>WCC0708062</t>
  </si>
  <si>
    <t>WCC0708063</t>
  </si>
  <si>
    <t>WCC0708064</t>
  </si>
  <si>
    <t>WCC0708065</t>
  </si>
  <si>
    <t>WCC0708066</t>
  </si>
  <si>
    <t>WCC0708067</t>
  </si>
  <si>
    <t>WCC0708068</t>
  </si>
  <si>
    <t>WCC0708069</t>
  </si>
  <si>
    <t>WCC0708070</t>
  </si>
  <si>
    <t>WCC0708071</t>
  </si>
  <si>
    <t>WCC0708072</t>
  </si>
  <si>
    <t>WCC0708073</t>
  </si>
  <si>
    <t>WCC0708074</t>
  </si>
  <si>
    <t>WCC0708075</t>
  </si>
  <si>
    <t>WCC0708076</t>
  </si>
  <si>
    <t>WCC0708077</t>
  </si>
  <si>
    <t>WCC0708078</t>
  </si>
  <si>
    <t>WCC0708079</t>
  </si>
  <si>
    <t>WCC0708080</t>
  </si>
  <si>
    <t>WCC0708081</t>
  </si>
  <si>
    <t>WCC0708082</t>
  </si>
  <si>
    <t>WCC0708083</t>
  </si>
  <si>
    <t>WCC0708084</t>
  </si>
  <si>
    <t>WCC0708085</t>
  </si>
  <si>
    <t>WCC0708086</t>
  </si>
  <si>
    <t>WCC0708087</t>
  </si>
  <si>
    <t>10/1/06-3/17/08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</si>
</sst>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6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2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0" fontId="34" fillId="0" borderId="10" xfId="0" applyFont="1" applyBorder="1" applyAlignment="1">
      <alignment/>
    </xf>
    <xf numFmtId="43" fontId="34" fillId="0" borderId="10" xfId="42" applyFont="1" applyBorder="1" applyAlignment="1">
      <alignment horizontal="center"/>
    </xf>
    <xf numFmtId="0" fontId="0" fillId="0" borderId="0" xfId="0" applyAlignment="1">
      <alignment horizontal="left"/>
    </xf>
    <xf numFmtId="0" fontId="34" fillId="0" borderId="1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3" fontId="0" fillId="0" borderId="0" xfId="42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/>
    </xf>
    <xf numFmtId="43" fontId="34" fillId="0" borderId="10" xfId="42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43" fontId="0" fillId="0" borderId="0" xfId="42" applyFont="1" applyFill="1" applyAlignment="1">
      <alignment/>
    </xf>
    <xf numFmtId="0" fontId="0" fillId="0" borderId="0" xfId="0" applyFont="1" applyFill="1" applyBorder="1" applyAlignment="1">
      <alignment horizontal="left"/>
    </xf>
    <xf numFmtId="43" fontId="0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6" fillId="0" borderId="0" xfId="0" applyFont="1" applyAlignment="1">
      <alignment horizontal="left" vertical="center"/>
    </xf>
    <xf numFmtId="43" fontId="0" fillId="0" borderId="0" xfId="42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5" sqref="A5:IV71"/>
    </sheetView>
  </sheetViews>
  <sheetFormatPr defaultColWidth="9.140625" defaultRowHeight="15"/>
  <cols>
    <col min="1" max="1" width="16.8515625" style="5" bestFit="1" customWidth="1"/>
    <col min="2" max="2" width="18.7109375" style="0" bestFit="1" customWidth="1"/>
    <col min="3" max="3" width="38.7109375" style="0" customWidth="1"/>
    <col min="4" max="4" width="25.57421875" style="2" customWidth="1"/>
    <col min="5" max="5" width="14.7109375" style="0" bestFit="1" customWidth="1"/>
    <col min="6" max="6" width="47.57421875" style="0" bestFit="1" customWidth="1"/>
  </cols>
  <sheetData>
    <row r="1" s="27" customFormat="1" ht="15">
      <c r="A1" s="27" t="s">
        <v>714</v>
      </c>
    </row>
    <row r="2" s="27" customFormat="1" ht="15"/>
    <row r="4" spans="1:6" ht="15">
      <c r="A4" s="6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</row>
    <row r="5" spans="1:6" s="17" customFormat="1" ht="15">
      <c r="A5" s="7">
        <v>40437</v>
      </c>
      <c r="B5" s="8" t="s">
        <v>643</v>
      </c>
      <c r="C5" s="9" t="s">
        <v>394</v>
      </c>
      <c r="D5" s="10">
        <v>22600</v>
      </c>
      <c r="E5" s="8" t="s">
        <v>10</v>
      </c>
      <c r="F5" s="9" t="s">
        <v>395</v>
      </c>
    </row>
    <row r="6" spans="1:6" s="17" customFormat="1" ht="15">
      <c r="A6" s="11" t="s">
        <v>218</v>
      </c>
      <c r="B6" s="8" t="s">
        <v>644</v>
      </c>
      <c r="C6" s="8" t="s">
        <v>125</v>
      </c>
      <c r="D6" s="10">
        <v>2100</v>
      </c>
      <c r="E6" s="8" t="s">
        <v>7</v>
      </c>
      <c r="F6" s="8" t="s">
        <v>126</v>
      </c>
    </row>
    <row r="7" spans="1:6" s="13" customFormat="1" ht="15">
      <c r="A7" s="12">
        <v>40316</v>
      </c>
      <c r="B7" s="13" t="s">
        <v>645</v>
      </c>
      <c r="C7" s="13" t="s">
        <v>6</v>
      </c>
      <c r="D7" s="14">
        <v>33007.38</v>
      </c>
      <c r="E7" s="13" t="s">
        <v>7</v>
      </c>
      <c r="F7" s="13" t="s">
        <v>34</v>
      </c>
    </row>
    <row r="8" spans="1:6" s="13" customFormat="1" ht="15">
      <c r="A8" s="12" t="s">
        <v>79</v>
      </c>
      <c r="B8" s="8" t="s">
        <v>646</v>
      </c>
      <c r="C8" s="13" t="s">
        <v>95</v>
      </c>
      <c r="D8" s="14">
        <v>2188</v>
      </c>
      <c r="E8" s="13" t="s">
        <v>9</v>
      </c>
      <c r="F8" s="13" t="s">
        <v>98</v>
      </c>
    </row>
    <row r="9" spans="1:6" s="13" customFormat="1" ht="15">
      <c r="A9" s="12" t="s">
        <v>94</v>
      </c>
      <c r="B9" s="8" t="s">
        <v>647</v>
      </c>
      <c r="C9" s="13" t="s">
        <v>95</v>
      </c>
      <c r="D9" s="14">
        <v>59691</v>
      </c>
      <c r="E9" s="13" t="s">
        <v>9</v>
      </c>
      <c r="F9" s="13" t="s">
        <v>96</v>
      </c>
    </row>
    <row r="10" spans="1:6" s="13" customFormat="1" ht="15">
      <c r="A10" s="12" t="s">
        <v>213</v>
      </c>
      <c r="B10" s="13" t="s">
        <v>648</v>
      </c>
      <c r="C10" s="13" t="s">
        <v>413</v>
      </c>
      <c r="D10" s="14">
        <f>5190+6380+1900+1000</f>
        <v>14470</v>
      </c>
      <c r="E10" s="13" t="s">
        <v>7</v>
      </c>
      <c r="F10" s="13" t="s">
        <v>188</v>
      </c>
    </row>
    <row r="11" spans="1:6" s="13" customFormat="1" ht="15">
      <c r="A11" s="12" t="s">
        <v>203</v>
      </c>
      <c r="B11" s="8" t="s">
        <v>649</v>
      </c>
      <c r="C11" s="13" t="s">
        <v>202</v>
      </c>
      <c r="D11" s="14">
        <v>2500</v>
      </c>
      <c r="E11" s="13" t="s">
        <v>9</v>
      </c>
      <c r="F11" s="13" t="s">
        <v>56</v>
      </c>
    </row>
    <row r="12" spans="1:6" s="13" customFormat="1" ht="15">
      <c r="A12" s="12" t="s">
        <v>205</v>
      </c>
      <c r="B12" s="8" t="s">
        <v>650</v>
      </c>
      <c r="C12" s="13" t="s">
        <v>202</v>
      </c>
      <c r="D12" s="14">
        <f>6000+12000</f>
        <v>18000</v>
      </c>
      <c r="E12" s="13" t="s">
        <v>9</v>
      </c>
      <c r="F12" s="13" t="s">
        <v>56</v>
      </c>
    </row>
    <row r="13" spans="1:6" s="13" customFormat="1" ht="15">
      <c r="A13" s="12" t="s">
        <v>57</v>
      </c>
      <c r="B13" s="13" t="s">
        <v>651</v>
      </c>
      <c r="C13" s="13" t="s">
        <v>202</v>
      </c>
      <c r="D13" s="14">
        <v>95000</v>
      </c>
      <c r="E13" s="13" t="s">
        <v>9</v>
      </c>
      <c r="F13" s="13" t="s">
        <v>56</v>
      </c>
    </row>
    <row r="14" spans="1:6" s="13" customFormat="1" ht="15">
      <c r="A14" s="12" t="s">
        <v>204</v>
      </c>
      <c r="B14" s="8" t="s">
        <v>652</v>
      </c>
      <c r="C14" s="13" t="s">
        <v>202</v>
      </c>
      <c r="D14" s="14">
        <f>15000+25000</f>
        <v>40000</v>
      </c>
      <c r="E14" s="13" t="s">
        <v>9</v>
      </c>
      <c r="F14" s="13" t="s">
        <v>56</v>
      </c>
    </row>
    <row r="15" spans="1:6" s="13" customFormat="1" ht="15">
      <c r="A15" s="12">
        <v>40150</v>
      </c>
      <c r="B15" s="8" t="s">
        <v>653</v>
      </c>
      <c r="C15" s="13" t="s">
        <v>85</v>
      </c>
      <c r="D15" s="14">
        <v>3250</v>
      </c>
      <c r="E15" s="13" t="s">
        <v>9</v>
      </c>
      <c r="F15" s="13" t="s">
        <v>86</v>
      </c>
    </row>
    <row r="16" spans="1:6" s="13" customFormat="1" ht="15">
      <c r="A16" s="12">
        <v>40380</v>
      </c>
      <c r="B16" s="13" t="s">
        <v>654</v>
      </c>
      <c r="C16" s="13" t="s">
        <v>15</v>
      </c>
      <c r="D16" s="14">
        <v>47400</v>
      </c>
      <c r="E16" s="13" t="s">
        <v>9</v>
      </c>
      <c r="F16" s="13" t="s">
        <v>16</v>
      </c>
    </row>
    <row r="17" spans="1:6" s="13" customFormat="1" ht="15">
      <c r="A17" s="12" t="s">
        <v>224</v>
      </c>
      <c r="B17" s="8" t="s">
        <v>655</v>
      </c>
      <c r="C17" s="13" t="s">
        <v>20</v>
      </c>
      <c r="D17" s="14">
        <v>375</v>
      </c>
      <c r="E17" s="13" t="s">
        <v>9</v>
      </c>
      <c r="F17" s="13" t="s">
        <v>411</v>
      </c>
    </row>
    <row r="18" spans="1:6" s="13" customFormat="1" ht="15">
      <c r="A18" s="12" t="s">
        <v>250</v>
      </c>
      <c r="B18" s="8" t="s">
        <v>656</v>
      </c>
      <c r="C18" s="13" t="s">
        <v>251</v>
      </c>
      <c r="D18" s="14">
        <v>30599</v>
      </c>
      <c r="E18" s="13" t="s">
        <v>10</v>
      </c>
      <c r="F18" s="13" t="s">
        <v>252</v>
      </c>
    </row>
    <row r="19" spans="1:6" s="13" customFormat="1" ht="15">
      <c r="A19" s="12" t="s">
        <v>12</v>
      </c>
      <c r="B19" s="13" t="s">
        <v>657</v>
      </c>
      <c r="C19" s="13" t="s">
        <v>11</v>
      </c>
      <c r="D19" s="14">
        <v>1000</v>
      </c>
      <c r="E19" s="13" t="s">
        <v>7</v>
      </c>
      <c r="F19" s="13" t="s">
        <v>13</v>
      </c>
    </row>
    <row r="20" spans="1:6" s="13" customFormat="1" ht="15">
      <c r="A20" s="12" t="s">
        <v>120</v>
      </c>
      <c r="B20" s="8" t="s">
        <v>658</v>
      </c>
      <c r="C20" s="13" t="s">
        <v>118</v>
      </c>
      <c r="D20" s="14">
        <v>919</v>
      </c>
      <c r="E20" s="13" t="s">
        <v>9</v>
      </c>
      <c r="F20" s="13" t="s">
        <v>698</v>
      </c>
    </row>
    <row r="21" spans="1:6" s="13" customFormat="1" ht="15">
      <c r="A21" s="12" t="s">
        <v>191</v>
      </c>
      <c r="B21" s="8" t="s">
        <v>659</v>
      </c>
      <c r="C21" s="13" t="s">
        <v>192</v>
      </c>
      <c r="D21" s="14">
        <v>2255</v>
      </c>
      <c r="E21" s="13" t="s">
        <v>7</v>
      </c>
      <c r="F21" s="13" t="s">
        <v>193</v>
      </c>
    </row>
    <row r="22" spans="1:6" s="13" customFormat="1" ht="15">
      <c r="A22" s="12" t="s">
        <v>237</v>
      </c>
      <c r="B22" s="13" t="s">
        <v>660</v>
      </c>
      <c r="C22" s="13" t="s">
        <v>414</v>
      </c>
      <c r="D22" s="14">
        <v>17625</v>
      </c>
      <c r="E22" s="13" t="s">
        <v>415</v>
      </c>
      <c r="F22" s="13" t="s">
        <v>238</v>
      </c>
    </row>
    <row r="23" spans="1:6" s="13" customFormat="1" ht="15">
      <c r="A23" s="12">
        <v>40253</v>
      </c>
      <c r="B23" s="8" t="s">
        <v>661</v>
      </c>
      <c r="C23" s="13" t="s">
        <v>256</v>
      </c>
      <c r="D23" s="14">
        <v>15154.73</v>
      </c>
      <c r="E23" s="13" t="s">
        <v>9</v>
      </c>
      <c r="F23" s="13" t="s">
        <v>255</v>
      </c>
    </row>
    <row r="24" spans="1:6" s="13" customFormat="1" ht="15">
      <c r="A24" s="12" t="s">
        <v>236</v>
      </c>
      <c r="B24" s="8" t="s">
        <v>662</v>
      </c>
      <c r="C24" s="13" t="s">
        <v>148</v>
      </c>
      <c r="D24" s="14" t="s">
        <v>182</v>
      </c>
      <c r="E24" s="13" t="s">
        <v>9</v>
      </c>
      <c r="F24" s="13" t="s">
        <v>183</v>
      </c>
    </row>
    <row r="25" spans="1:6" s="13" customFormat="1" ht="15">
      <c r="A25" s="12">
        <v>40126</v>
      </c>
      <c r="B25" s="13" t="s">
        <v>663</v>
      </c>
      <c r="C25" s="13" t="s">
        <v>282</v>
      </c>
      <c r="D25" s="14">
        <v>720</v>
      </c>
      <c r="E25" s="13" t="s">
        <v>9</v>
      </c>
      <c r="F25" s="13" t="s">
        <v>281</v>
      </c>
    </row>
    <row r="26" spans="1:6" s="13" customFormat="1" ht="15">
      <c r="A26" s="12" t="s">
        <v>82</v>
      </c>
      <c r="B26" s="8" t="s">
        <v>664</v>
      </c>
      <c r="C26" s="13" t="s">
        <v>83</v>
      </c>
      <c r="D26" s="14">
        <v>875</v>
      </c>
      <c r="E26" s="13" t="s">
        <v>9</v>
      </c>
      <c r="F26" s="13" t="s">
        <v>59</v>
      </c>
    </row>
    <row r="27" spans="1:6" s="13" customFormat="1" ht="15">
      <c r="A27" s="12" t="s">
        <v>87</v>
      </c>
      <c r="B27" s="8" t="s">
        <v>665</v>
      </c>
      <c r="C27" s="13" t="s">
        <v>83</v>
      </c>
      <c r="D27" s="14">
        <v>8700</v>
      </c>
      <c r="E27" s="13" t="s">
        <v>9</v>
      </c>
      <c r="F27" s="13" t="s">
        <v>63</v>
      </c>
    </row>
    <row r="28" spans="1:6" s="13" customFormat="1" ht="15">
      <c r="A28" s="12" t="s">
        <v>278</v>
      </c>
      <c r="B28" s="13" t="s">
        <v>666</v>
      </c>
      <c r="C28" s="13" t="s">
        <v>45</v>
      </c>
      <c r="D28" s="14">
        <v>45000</v>
      </c>
      <c r="E28" s="13" t="s">
        <v>9</v>
      </c>
      <c r="F28" s="13" t="s">
        <v>279</v>
      </c>
    </row>
    <row r="29" spans="1:6" s="13" customFormat="1" ht="15">
      <c r="A29" s="12">
        <v>40109</v>
      </c>
      <c r="B29" s="8" t="s">
        <v>667</v>
      </c>
      <c r="C29" s="13" t="s">
        <v>280</v>
      </c>
      <c r="D29" s="14">
        <v>3482.52</v>
      </c>
      <c r="E29" s="13" t="s">
        <v>9</v>
      </c>
      <c r="F29" s="13" t="s">
        <v>281</v>
      </c>
    </row>
    <row r="30" spans="1:6" s="13" customFormat="1" ht="15">
      <c r="A30" s="12">
        <v>40315</v>
      </c>
      <c r="B30" s="8" t="s">
        <v>668</v>
      </c>
      <c r="C30" s="13" t="s">
        <v>159</v>
      </c>
      <c r="D30" s="14">
        <v>450</v>
      </c>
      <c r="E30" s="13" t="s">
        <v>9</v>
      </c>
      <c r="F30" s="13" t="s">
        <v>700</v>
      </c>
    </row>
    <row r="31" spans="1:6" s="13" customFormat="1" ht="15">
      <c r="A31" s="12">
        <v>40122</v>
      </c>
      <c r="B31" s="13" t="s">
        <v>669</v>
      </c>
      <c r="C31" s="13" t="s">
        <v>258</v>
      </c>
      <c r="D31" s="14">
        <v>19057.92</v>
      </c>
      <c r="E31" s="13" t="s">
        <v>7</v>
      </c>
      <c r="F31" s="13" t="s">
        <v>259</v>
      </c>
    </row>
    <row r="32" spans="1:6" s="13" customFormat="1" ht="15">
      <c r="A32" s="12">
        <v>40422</v>
      </c>
      <c r="B32" s="8" t="s">
        <v>670</v>
      </c>
      <c r="C32" s="13" t="s">
        <v>189</v>
      </c>
      <c r="D32" s="14">
        <v>1474.95</v>
      </c>
      <c r="E32" s="15" t="s">
        <v>7</v>
      </c>
      <c r="F32" s="13" t="s">
        <v>190</v>
      </c>
    </row>
    <row r="33" spans="1:6" s="13" customFormat="1" ht="15">
      <c r="A33" s="12">
        <v>40106</v>
      </c>
      <c r="B33" s="8" t="s">
        <v>671</v>
      </c>
      <c r="C33" s="13" t="s">
        <v>412</v>
      </c>
      <c r="D33" s="14">
        <v>47541</v>
      </c>
      <c r="E33" s="13" t="s">
        <v>7</v>
      </c>
      <c r="F33" s="13" t="s">
        <v>257</v>
      </c>
    </row>
    <row r="34" spans="1:6" s="13" customFormat="1" ht="15">
      <c r="A34" s="12">
        <v>40128</v>
      </c>
      <c r="B34" s="13" t="s">
        <v>672</v>
      </c>
      <c r="C34" s="13" t="s">
        <v>260</v>
      </c>
      <c r="D34" s="14">
        <v>14700</v>
      </c>
      <c r="E34" s="13" t="s">
        <v>9</v>
      </c>
      <c r="F34" s="13" t="s">
        <v>261</v>
      </c>
    </row>
    <row r="35" spans="1:6" s="13" customFormat="1" ht="15">
      <c r="A35" s="12">
        <v>40315</v>
      </c>
      <c r="B35" s="8" t="s">
        <v>673</v>
      </c>
      <c r="C35" s="13" t="s">
        <v>245</v>
      </c>
      <c r="D35" s="14">
        <v>47000</v>
      </c>
      <c r="E35" s="13" t="s">
        <v>7</v>
      </c>
      <c r="F35" s="13" t="s">
        <v>246</v>
      </c>
    </row>
    <row r="36" spans="1:6" s="13" customFormat="1" ht="15">
      <c r="A36" s="12">
        <v>40163</v>
      </c>
      <c r="B36" s="8" t="s">
        <v>674</v>
      </c>
      <c r="C36" s="13" t="s">
        <v>253</v>
      </c>
      <c r="D36" s="14">
        <f>22260+3831</f>
        <v>26091</v>
      </c>
      <c r="E36" s="13" t="s">
        <v>10</v>
      </c>
      <c r="F36" s="13" t="s">
        <v>254</v>
      </c>
    </row>
    <row r="37" spans="1:6" s="13" customFormat="1" ht="15">
      <c r="A37" s="12" t="s">
        <v>410</v>
      </c>
      <c r="B37" s="13" t="s">
        <v>675</v>
      </c>
      <c r="C37" s="13" t="s">
        <v>48</v>
      </c>
      <c r="D37" s="14">
        <v>48000</v>
      </c>
      <c r="E37" s="13" t="s">
        <v>9</v>
      </c>
      <c r="F37" s="13" t="s">
        <v>49</v>
      </c>
    </row>
    <row r="38" spans="1:6" s="13" customFormat="1" ht="15">
      <c r="A38" s="12" t="s">
        <v>79</v>
      </c>
      <c r="B38" s="8" t="s">
        <v>676</v>
      </c>
      <c r="C38" s="13" t="s">
        <v>80</v>
      </c>
      <c r="D38" s="14">
        <v>8001</v>
      </c>
      <c r="E38" s="13" t="s">
        <v>9</v>
      </c>
      <c r="F38" s="13" t="s">
        <v>81</v>
      </c>
    </row>
    <row r="39" spans="1:6" s="13" customFormat="1" ht="15">
      <c r="A39" s="12">
        <v>40099</v>
      </c>
      <c r="B39" s="8" t="s">
        <v>677</v>
      </c>
      <c r="C39" s="13" t="s">
        <v>84</v>
      </c>
      <c r="D39" s="14">
        <v>1975</v>
      </c>
      <c r="E39" s="13" t="s">
        <v>9</v>
      </c>
      <c r="F39" s="13" t="s">
        <v>63</v>
      </c>
    </row>
    <row r="40" spans="1:6" s="13" customFormat="1" ht="15">
      <c r="A40" s="12" t="s">
        <v>191</v>
      </c>
      <c r="B40" s="13" t="s">
        <v>678</v>
      </c>
      <c r="C40" s="13" t="s">
        <v>194</v>
      </c>
      <c r="D40" s="14">
        <v>14755</v>
      </c>
      <c r="E40" s="13" t="s">
        <v>7</v>
      </c>
      <c r="F40" s="13" t="s">
        <v>195</v>
      </c>
    </row>
    <row r="41" spans="1:6" s="13" customFormat="1" ht="15">
      <c r="A41" s="12" t="s">
        <v>184</v>
      </c>
      <c r="B41" s="8" t="s">
        <v>679</v>
      </c>
      <c r="C41" s="13" t="s">
        <v>185</v>
      </c>
      <c r="D41" s="14" t="s">
        <v>186</v>
      </c>
      <c r="E41" s="13" t="s">
        <v>9</v>
      </c>
      <c r="F41" s="13" t="s">
        <v>187</v>
      </c>
    </row>
    <row r="42" spans="1:6" s="13" customFormat="1" ht="15">
      <c r="A42" s="12" t="s">
        <v>50</v>
      </c>
      <c r="B42" s="8" t="s">
        <v>680</v>
      </c>
      <c r="C42" s="13" t="s">
        <v>51</v>
      </c>
      <c r="D42" s="14" t="s">
        <v>52</v>
      </c>
      <c r="E42" s="13" t="s">
        <v>7</v>
      </c>
      <c r="F42" s="13" t="s">
        <v>53</v>
      </c>
    </row>
    <row r="43" spans="1:6" s="13" customFormat="1" ht="15">
      <c r="A43" s="12" t="s">
        <v>134</v>
      </c>
      <c r="B43" s="13" t="s">
        <v>681</v>
      </c>
      <c r="C43" s="13" t="s">
        <v>135</v>
      </c>
      <c r="D43" s="14">
        <v>3744</v>
      </c>
      <c r="E43" s="13" t="s">
        <v>7</v>
      </c>
      <c r="F43" s="13" t="s">
        <v>136</v>
      </c>
    </row>
    <row r="44" spans="1:6" s="13" customFormat="1" ht="15">
      <c r="A44" s="12">
        <v>40393</v>
      </c>
      <c r="B44" s="8" t="s">
        <v>682</v>
      </c>
      <c r="C44" s="13" t="s">
        <v>121</v>
      </c>
      <c r="D44" s="14">
        <v>1237</v>
      </c>
      <c r="E44" s="13" t="s">
        <v>7</v>
      </c>
      <c r="F44" s="13" t="s">
        <v>158</v>
      </c>
    </row>
    <row r="45" spans="1:6" s="13" customFormat="1" ht="15">
      <c r="A45" s="12">
        <v>40148</v>
      </c>
      <c r="B45" s="8" t="s">
        <v>683</v>
      </c>
      <c r="C45" s="13" t="s">
        <v>262</v>
      </c>
      <c r="D45" s="14">
        <v>26412.28</v>
      </c>
      <c r="E45" s="13" t="s">
        <v>10</v>
      </c>
      <c r="F45" s="13" t="s">
        <v>263</v>
      </c>
    </row>
    <row r="46" spans="1:6" s="13" customFormat="1" ht="15">
      <c r="A46" s="12">
        <v>40409</v>
      </c>
      <c r="B46" s="13" t="s">
        <v>684</v>
      </c>
      <c r="C46" s="13" t="s">
        <v>239</v>
      </c>
      <c r="D46" s="14">
        <v>21759.4</v>
      </c>
      <c r="E46" s="13" t="s">
        <v>9</v>
      </c>
      <c r="F46" s="13" t="s">
        <v>240</v>
      </c>
    </row>
    <row r="47" spans="1:6" s="13" customFormat="1" ht="15">
      <c r="A47" s="12">
        <v>40126</v>
      </c>
      <c r="B47" s="8" t="s">
        <v>685</v>
      </c>
      <c r="C47" s="13" t="s">
        <v>283</v>
      </c>
      <c r="D47" s="14">
        <v>10265.52</v>
      </c>
      <c r="E47" s="13" t="s">
        <v>9</v>
      </c>
      <c r="F47" s="13" t="s">
        <v>281</v>
      </c>
    </row>
    <row r="48" spans="1:6" s="13" customFormat="1" ht="15">
      <c r="A48" s="12" t="s">
        <v>443</v>
      </c>
      <c r="B48" s="8" t="s">
        <v>686</v>
      </c>
      <c r="C48" s="13" t="s">
        <v>444</v>
      </c>
      <c r="D48" s="14">
        <v>2940</v>
      </c>
      <c r="E48" s="13" t="s">
        <v>9</v>
      </c>
      <c r="F48" s="13" t="s">
        <v>445</v>
      </c>
    </row>
    <row r="49" spans="1:6" s="13" customFormat="1" ht="15">
      <c r="A49" s="12">
        <v>40303</v>
      </c>
      <c r="B49" s="13" t="s">
        <v>687</v>
      </c>
      <c r="C49" s="13" t="s">
        <v>32</v>
      </c>
      <c r="D49" s="14">
        <v>17000</v>
      </c>
      <c r="E49" s="13" t="s">
        <v>7</v>
      </c>
      <c r="F49" s="13" t="s">
        <v>33</v>
      </c>
    </row>
    <row r="50" spans="1:6" s="13" customFormat="1" ht="15">
      <c r="A50" s="12">
        <v>40297</v>
      </c>
      <c r="B50" s="8" t="s">
        <v>688</v>
      </c>
      <c r="C50" s="13" t="s">
        <v>32</v>
      </c>
      <c r="D50" s="14">
        <v>19700</v>
      </c>
      <c r="E50" s="13" t="s">
        <v>7</v>
      </c>
      <c r="F50" s="13" t="s">
        <v>35</v>
      </c>
    </row>
    <row r="51" spans="1:6" s="13" customFormat="1" ht="15">
      <c r="A51" s="12">
        <v>40326</v>
      </c>
      <c r="B51" s="8" t="s">
        <v>689</v>
      </c>
      <c r="C51" s="13" t="s">
        <v>8</v>
      </c>
      <c r="D51" s="14">
        <v>38903.1</v>
      </c>
      <c r="E51" s="13" t="s">
        <v>7</v>
      </c>
      <c r="F51" s="13" t="s">
        <v>710</v>
      </c>
    </row>
    <row r="52" spans="1:6" s="13" customFormat="1" ht="15">
      <c r="A52" s="12">
        <v>40423</v>
      </c>
      <c r="B52" s="13" t="s">
        <v>690</v>
      </c>
      <c r="C52" s="13" t="s">
        <v>8</v>
      </c>
      <c r="D52" s="14">
        <v>25035</v>
      </c>
      <c r="E52" s="15" t="s">
        <v>7</v>
      </c>
      <c r="F52" s="13" t="s">
        <v>241</v>
      </c>
    </row>
    <row r="53" spans="1:6" s="13" customFormat="1" ht="15">
      <c r="A53" s="12">
        <v>40423</v>
      </c>
      <c r="B53" s="8" t="s">
        <v>691</v>
      </c>
      <c r="C53" s="13" t="s">
        <v>8</v>
      </c>
      <c r="D53" s="14">
        <v>43383.6</v>
      </c>
      <c r="E53" s="15" t="s">
        <v>7</v>
      </c>
      <c r="F53" s="13" t="s">
        <v>242</v>
      </c>
    </row>
    <row r="54" spans="1:6" s="13" customFormat="1" ht="15">
      <c r="A54" s="12">
        <v>40420</v>
      </c>
      <c r="B54" s="8" t="s">
        <v>692</v>
      </c>
      <c r="C54" s="13" t="s">
        <v>243</v>
      </c>
      <c r="D54" s="14">
        <v>46830</v>
      </c>
      <c r="E54" s="15" t="s">
        <v>7</v>
      </c>
      <c r="F54" s="13" t="s">
        <v>244</v>
      </c>
    </row>
    <row r="55" spans="1:6" s="13" customFormat="1" ht="15">
      <c r="A55" s="12" t="s">
        <v>248</v>
      </c>
      <c r="B55" s="13" t="s">
        <v>693</v>
      </c>
      <c r="C55" s="13" t="s">
        <v>247</v>
      </c>
      <c r="D55" s="14">
        <v>16302</v>
      </c>
      <c r="E55" s="15" t="s">
        <v>9</v>
      </c>
      <c r="F55" s="13" t="s">
        <v>249</v>
      </c>
    </row>
    <row r="56" spans="1:6" s="13" customFormat="1" ht="15">
      <c r="A56" s="12">
        <v>40387</v>
      </c>
      <c r="B56" s="8" t="s">
        <v>694</v>
      </c>
      <c r="C56" s="13" t="s">
        <v>89</v>
      </c>
      <c r="D56" s="14">
        <v>91.88</v>
      </c>
      <c r="E56" s="13" t="s">
        <v>9</v>
      </c>
      <c r="F56" s="13" t="s">
        <v>90</v>
      </c>
    </row>
    <row r="57" spans="1:6" s="13" customFormat="1" ht="15">
      <c r="A57" s="12" t="s">
        <v>401</v>
      </c>
      <c r="B57" s="8" t="s">
        <v>695</v>
      </c>
      <c r="C57" s="13" t="s">
        <v>402</v>
      </c>
      <c r="D57" s="14">
        <f>12*340.84</f>
        <v>4090.08</v>
      </c>
      <c r="E57" s="13" t="s">
        <v>7</v>
      </c>
      <c r="F57" s="13" t="s">
        <v>403</v>
      </c>
    </row>
    <row r="58" spans="1:6" s="13" customFormat="1" ht="15">
      <c r="A58" s="16" t="s">
        <v>19</v>
      </c>
      <c r="B58" s="13" t="s">
        <v>696</v>
      </c>
      <c r="C58" s="13" t="s">
        <v>17</v>
      </c>
      <c r="D58" s="28" t="s">
        <v>223</v>
      </c>
      <c r="E58" s="13" t="s">
        <v>9</v>
      </c>
      <c r="F58" s="13" t="s">
        <v>18</v>
      </c>
    </row>
    <row r="59" spans="1:4" s="13" customFormat="1" ht="15">
      <c r="A59" s="16"/>
      <c r="D59" s="28"/>
    </row>
    <row r="60" spans="1:6" s="13" customFormat="1" ht="15">
      <c r="A60" s="16" t="s">
        <v>88</v>
      </c>
      <c r="B60" s="13" t="s">
        <v>697</v>
      </c>
      <c r="C60" s="13" t="s">
        <v>71</v>
      </c>
      <c r="D60" s="14">
        <v>800</v>
      </c>
      <c r="E60" s="13" t="s">
        <v>9</v>
      </c>
      <c r="F60" s="13" t="s">
        <v>63</v>
      </c>
    </row>
    <row r="61" spans="1:4" s="13" customFormat="1" ht="15">
      <c r="A61" s="16"/>
      <c r="D61" s="14"/>
    </row>
    <row r="62" spans="1:4" s="13" customFormat="1" ht="15">
      <c r="A62" s="16"/>
      <c r="D62" s="14"/>
    </row>
    <row r="63" spans="1:4" s="13" customFormat="1" ht="15">
      <c r="A63" s="16"/>
      <c r="D63" s="14"/>
    </row>
    <row r="64" spans="1:4" s="13" customFormat="1" ht="15">
      <c r="A64" s="16"/>
      <c r="D64" s="14"/>
    </row>
    <row r="65" spans="1:4" s="13" customFormat="1" ht="15">
      <c r="A65" s="16"/>
      <c r="D65" s="14"/>
    </row>
    <row r="66" spans="1:4" s="13" customFormat="1" ht="15">
      <c r="A66" s="16"/>
      <c r="D66" s="14"/>
    </row>
    <row r="67" spans="1:4" s="13" customFormat="1" ht="15">
      <c r="A67" s="16"/>
      <c r="D67" s="14"/>
    </row>
    <row r="68" spans="1:4" s="13" customFormat="1" ht="15">
      <c r="A68" s="16"/>
      <c r="D68" s="14"/>
    </row>
    <row r="69" spans="1:4" s="13" customFormat="1" ht="15">
      <c r="A69" s="16"/>
      <c r="D69" s="14"/>
    </row>
    <row r="70" spans="1:4" s="13" customFormat="1" ht="15">
      <c r="A70" s="16"/>
      <c r="D70" s="14"/>
    </row>
    <row r="71" spans="1:4" s="13" customFormat="1" ht="15">
      <c r="A71" s="16"/>
      <c r="D71" s="14"/>
    </row>
  </sheetData>
  <sheetProtection/>
  <mergeCells count="2">
    <mergeCell ref="A1:IV2"/>
    <mergeCell ref="D58:D59"/>
  </mergeCells>
  <printOptions gridLines="1"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4" sqref="A4:IV118"/>
    </sheetView>
  </sheetViews>
  <sheetFormatPr defaultColWidth="9.140625" defaultRowHeight="15"/>
  <cols>
    <col min="1" max="1" width="16.28125" style="5" bestFit="1" customWidth="1"/>
    <col min="2" max="2" width="18.7109375" style="5" bestFit="1" customWidth="1"/>
    <col min="3" max="3" width="41.00390625" style="0" bestFit="1" customWidth="1"/>
    <col min="4" max="4" width="17.421875" style="1" bestFit="1" customWidth="1"/>
    <col min="5" max="5" width="14.7109375" style="0" bestFit="1" customWidth="1"/>
    <col min="6" max="6" width="48.140625" style="0" bestFit="1" customWidth="1"/>
  </cols>
  <sheetData>
    <row r="1" s="27" customFormat="1" ht="15">
      <c r="A1" s="27" t="s">
        <v>713</v>
      </c>
    </row>
    <row r="2" s="27" customFormat="1" ht="15"/>
    <row r="3" ht="15">
      <c r="D3" s="2"/>
    </row>
    <row r="4" spans="1:6" s="13" customFormat="1" ht="15">
      <c r="A4" s="18" t="s">
        <v>0</v>
      </c>
      <c r="B4" s="18" t="s">
        <v>1</v>
      </c>
      <c r="C4" s="19" t="s">
        <v>2</v>
      </c>
      <c r="D4" s="20" t="s">
        <v>3</v>
      </c>
      <c r="E4" s="19" t="s">
        <v>4</v>
      </c>
      <c r="F4" s="19" t="s">
        <v>5</v>
      </c>
    </row>
    <row r="5" spans="1:6" s="17" customFormat="1" ht="15">
      <c r="A5" s="7">
        <v>39841</v>
      </c>
      <c r="B5" s="11" t="s">
        <v>582</v>
      </c>
      <c r="C5" s="8" t="s">
        <v>339</v>
      </c>
      <c r="D5" s="21" t="s">
        <v>162</v>
      </c>
      <c r="E5" s="8" t="s">
        <v>9</v>
      </c>
      <c r="F5" s="8" t="s">
        <v>705</v>
      </c>
    </row>
    <row r="6" spans="1:6" s="17" customFormat="1" ht="15">
      <c r="A6" s="22" t="s">
        <v>715</v>
      </c>
      <c r="B6" s="11" t="s">
        <v>583</v>
      </c>
      <c r="C6" s="8" t="s">
        <v>740</v>
      </c>
      <c r="D6" s="21">
        <v>91000</v>
      </c>
      <c r="E6" s="8" t="s">
        <v>7</v>
      </c>
      <c r="F6" s="8" t="s">
        <v>719</v>
      </c>
    </row>
    <row r="7" spans="1:6" s="17" customFormat="1" ht="15">
      <c r="A7" s="7">
        <v>40022</v>
      </c>
      <c r="B7" s="11" t="s">
        <v>584</v>
      </c>
      <c r="C7" s="8" t="s">
        <v>264</v>
      </c>
      <c r="D7" s="10">
        <v>24800</v>
      </c>
      <c r="E7" s="8" t="s">
        <v>10</v>
      </c>
      <c r="F7" s="8" t="s">
        <v>265</v>
      </c>
    </row>
    <row r="8" spans="1:6" s="17" customFormat="1" ht="15">
      <c r="A8" s="11" t="s">
        <v>160</v>
      </c>
      <c r="B8" s="11" t="s">
        <v>585</v>
      </c>
      <c r="C8" s="8" t="s">
        <v>161</v>
      </c>
      <c r="D8" s="21" t="s">
        <v>162</v>
      </c>
      <c r="E8" s="8" t="s">
        <v>9</v>
      </c>
      <c r="F8" s="8" t="s">
        <v>163</v>
      </c>
    </row>
    <row r="9" spans="1:6" s="17" customFormat="1" ht="15">
      <c r="A9" s="11" t="s">
        <v>715</v>
      </c>
      <c r="B9" s="11" t="s">
        <v>586</v>
      </c>
      <c r="C9" s="8" t="s">
        <v>730</v>
      </c>
      <c r="D9" s="21">
        <v>617428.06</v>
      </c>
      <c r="E9" s="8" t="s">
        <v>7</v>
      </c>
      <c r="F9" s="8" t="s">
        <v>719</v>
      </c>
    </row>
    <row r="10" spans="1:6" s="17" customFormat="1" ht="15">
      <c r="A10" s="11" t="s">
        <v>715</v>
      </c>
      <c r="B10" s="11" t="s">
        <v>587</v>
      </c>
      <c r="C10" s="8" t="s">
        <v>733</v>
      </c>
      <c r="D10" s="21">
        <v>5630.95</v>
      </c>
      <c r="E10" s="8" t="s">
        <v>7</v>
      </c>
      <c r="F10" s="8" t="s">
        <v>719</v>
      </c>
    </row>
    <row r="11" spans="1:6" s="17" customFormat="1" ht="15">
      <c r="A11" s="11" t="s">
        <v>715</v>
      </c>
      <c r="B11" s="11" t="s">
        <v>588</v>
      </c>
      <c r="C11" s="8" t="s">
        <v>734</v>
      </c>
      <c r="D11" s="21">
        <v>11940.64</v>
      </c>
      <c r="E11" s="8" t="s">
        <v>7</v>
      </c>
      <c r="F11" s="8" t="s">
        <v>719</v>
      </c>
    </row>
    <row r="12" spans="1:6" s="17" customFormat="1" ht="15">
      <c r="A12" s="11" t="s">
        <v>715</v>
      </c>
      <c r="B12" s="11" t="s">
        <v>589</v>
      </c>
      <c r="C12" s="8" t="s">
        <v>732</v>
      </c>
      <c r="D12" s="21">
        <v>133136.18</v>
      </c>
      <c r="E12" s="8" t="s">
        <v>7</v>
      </c>
      <c r="F12" s="8" t="s">
        <v>719</v>
      </c>
    </row>
    <row r="13" spans="1:6" s="17" customFormat="1" ht="15">
      <c r="A13" s="11" t="s">
        <v>715</v>
      </c>
      <c r="B13" s="11" t="s">
        <v>590</v>
      </c>
      <c r="C13" s="8" t="s">
        <v>728</v>
      </c>
      <c r="D13" s="21">
        <v>41.95</v>
      </c>
      <c r="E13" s="8" t="s">
        <v>7</v>
      </c>
      <c r="F13" s="8" t="s">
        <v>719</v>
      </c>
    </row>
    <row r="14" spans="1:6" s="17" customFormat="1" ht="15">
      <c r="A14" s="7">
        <v>39993</v>
      </c>
      <c r="B14" s="11" t="s">
        <v>591</v>
      </c>
      <c r="C14" s="9" t="s">
        <v>6</v>
      </c>
      <c r="D14" s="10">
        <v>60000</v>
      </c>
      <c r="E14" s="9" t="s">
        <v>7</v>
      </c>
      <c r="F14" s="8" t="s">
        <v>706</v>
      </c>
    </row>
    <row r="15" spans="1:6" s="13" customFormat="1" ht="15">
      <c r="A15" s="12" t="s">
        <v>99</v>
      </c>
      <c r="B15" s="11" t="s">
        <v>592</v>
      </c>
      <c r="C15" s="13" t="s">
        <v>95</v>
      </c>
      <c r="D15" s="23">
        <v>12592</v>
      </c>
      <c r="E15" s="13" t="s">
        <v>9</v>
      </c>
      <c r="F15" s="13" t="s">
        <v>100</v>
      </c>
    </row>
    <row r="16" spans="1:6" s="13" customFormat="1" ht="15">
      <c r="A16" s="12" t="s">
        <v>99</v>
      </c>
      <c r="B16" s="11" t="s">
        <v>593</v>
      </c>
      <c r="C16" s="13" t="s">
        <v>95</v>
      </c>
      <c r="D16" s="23">
        <v>2500</v>
      </c>
      <c r="E16" s="13" t="s">
        <v>9</v>
      </c>
      <c r="F16" s="13" t="s">
        <v>101</v>
      </c>
    </row>
    <row r="17" spans="1:6" s="13" customFormat="1" ht="15">
      <c r="A17" s="12" t="s">
        <v>99</v>
      </c>
      <c r="B17" s="11" t="s">
        <v>594</v>
      </c>
      <c r="C17" s="13" t="s">
        <v>95</v>
      </c>
      <c r="D17" s="23">
        <v>11512</v>
      </c>
      <c r="E17" s="13" t="s">
        <v>9</v>
      </c>
      <c r="F17" s="13" t="s">
        <v>102</v>
      </c>
    </row>
    <row r="18" spans="1:6" s="13" customFormat="1" ht="15">
      <c r="A18" s="12" t="s">
        <v>99</v>
      </c>
      <c r="B18" s="11" t="s">
        <v>595</v>
      </c>
      <c r="C18" s="13" t="s">
        <v>95</v>
      </c>
      <c r="D18" s="23">
        <v>11512</v>
      </c>
      <c r="E18" s="13" t="s">
        <v>9</v>
      </c>
      <c r="F18" s="13" t="s">
        <v>103</v>
      </c>
    </row>
    <row r="19" spans="1:6" s="13" customFormat="1" ht="15">
      <c r="A19" s="12" t="s">
        <v>232</v>
      </c>
      <c r="B19" s="11" t="s">
        <v>596</v>
      </c>
      <c r="C19" s="13" t="s">
        <v>233</v>
      </c>
      <c r="D19" s="23" t="s">
        <v>234</v>
      </c>
      <c r="E19" s="13" t="s">
        <v>9</v>
      </c>
      <c r="F19" s="13" t="s">
        <v>235</v>
      </c>
    </row>
    <row r="20" spans="1:6" s="13" customFormat="1" ht="15">
      <c r="A20" s="12" t="s">
        <v>715</v>
      </c>
      <c r="B20" s="11" t="s">
        <v>597</v>
      </c>
      <c r="C20" s="13" t="s">
        <v>729</v>
      </c>
      <c r="D20" s="23">
        <v>50293.57</v>
      </c>
      <c r="E20" s="13" t="s">
        <v>7</v>
      </c>
      <c r="F20" s="13" t="s">
        <v>719</v>
      </c>
    </row>
    <row r="21" spans="1:6" s="13" customFormat="1" ht="15">
      <c r="A21" s="12" t="s">
        <v>55</v>
      </c>
      <c r="B21" s="11" t="s">
        <v>598</v>
      </c>
      <c r="C21" s="13" t="s">
        <v>202</v>
      </c>
      <c r="D21" s="23">
        <f>15000+50000</f>
        <v>65000</v>
      </c>
      <c r="E21" s="13" t="s">
        <v>9</v>
      </c>
      <c r="F21" s="13" t="s">
        <v>56</v>
      </c>
    </row>
    <row r="22" spans="1:6" s="13" customFormat="1" ht="15">
      <c r="A22" s="12" t="s">
        <v>215</v>
      </c>
      <c r="B22" s="11" t="s">
        <v>599</v>
      </c>
      <c r="C22" s="13" t="s">
        <v>164</v>
      </c>
      <c r="D22" s="14" t="s">
        <v>165</v>
      </c>
      <c r="E22" s="13" t="s">
        <v>9</v>
      </c>
      <c r="F22" s="13" t="s">
        <v>166</v>
      </c>
    </row>
    <row r="23" spans="1:6" s="13" customFormat="1" ht="15">
      <c r="A23" s="12" t="s">
        <v>341</v>
      </c>
      <c r="B23" s="11" t="s">
        <v>600</v>
      </c>
      <c r="C23" s="13" t="s">
        <v>164</v>
      </c>
      <c r="D23" s="14">
        <v>1159.76</v>
      </c>
      <c r="E23" s="13" t="s">
        <v>9</v>
      </c>
      <c r="F23" s="13" t="s">
        <v>342</v>
      </c>
    </row>
    <row r="24" spans="1:6" s="13" customFormat="1" ht="15">
      <c r="A24" s="12" t="s">
        <v>273</v>
      </c>
      <c r="B24" s="11" t="s">
        <v>601</v>
      </c>
      <c r="C24" s="13" t="s">
        <v>274</v>
      </c>
      <c r="D24" s="14" t="s">
        <v>275</v>
      </c>
      <c r="E24" s="13" t="s">
        <v>9</v>
      </c>
      <c r="F24" s="13" t="s">
        <v>707</v>
      </c>
    </row>
    <row r="25" spans="1:6" s="13" customFormat="1" ht="15">
      <c r="A25" s="12">
        <v>40014</v>
      </c>
      <c r="B25" s="11" t="s">
        <v>602</v>
      </c>
      <c r="C25" s="13" t="s">
        <v>284</v>
      </c>
      <c r="D25" s="14">
        <f>1588.6+16531.3</f>
        <v>18119.899999999998</v>
      </c>
      <c r="E25" s="13" t="s">
        <v>9</v>
      </c>
      <c r="F25" s="13" t="s">
        <v>285</v>
      </c>
    </row>
    <row r="26" spans="1:6" s="13" customFormat="1" ht="15">
      <c r="A26" s="12" t="s">
        <v>119</v>
      </c>
      <c r="B26" s="11" t="s">
        <v>603</v>
      </c>
      <c r="C26" s="13" t="s">
        <v>118</v>
      </c>
      <c r="D26" s="23">
        <v>1040</v>
      </c>
      <c r="E26" s="13" t="s">
        <v>9</v>
      </c>
      <c r="F26" s="13" t="s">
        <v>698</v>
      </c>
    </row>
    <row r="27" spans="1:6" s="13" customFormat="1" ht="15">
      <c r="A27" s="12" t="s">
        <v>198</v>
      </c>
      <c r="B27" s="11" t="s">
        <v>604</v>
      </c>
      <c r="C27" s="13" t="s">
        <v>199</v>
      </c>
      <c r="D27" s="23">
        <v>1364.25</v>
      </c>
      <c r="E27" s="13" t="s">
        <v>9</v>
      </c>
      <c r="F27" s="13" t="s">
        <v>200</v>
      </c>
    </row>
    <row r="28" spans="1:6" s="13" customFormat="1" ht="15">
      <c r="A28" s="12" t="s">
        <v>74</v>
      </c>
      <c r="B28" s="11" t="s">
        <v>605</v>
      </c>
      <c r="C28" s="13" t="s">
        <v>75</v>
      </c>
      <c r="D28" s="23">
        <v>1000</v>
      </c>
      <c r="E28" s="13" t="s">
        <v>9</v>
      </c>
      <c r="F28" s="13" t="s">
        <v>63</v>
      </c>
    </row>
    <row r="29" spans="1:6" s="13" customFormat="1" ht="15">
      <c r="A29" s="12">
        <v>39729</v>
      </c>
      <c r="B29" s="11" t="s">
        <v>606</v>
      </c>
      <c r="C29" s="13" t="s">
        <v>201</v>
      </c>
      <c r="D29" s="23">
        <v>6502.7</v>
      </c>
      <c r="E29" s="13" t="s">
        <v>9</v>
      </c>
      <c r="F29" s="13" t="s">
        <v>337</v>
      </c>
    </row>
    <row r="30" spans="1:6" s="13" customFormat="1" ht="15">
      <c r="A30" s="12">
        <v>39841</v>
      </c>
      <c r="B30" s="11" t="s">
        <v>607</v>
      </c>
      <c r="C30" s="13" t="s">
        <v>338</v>
      </c>
      <c r="D30" s="23" t="s">
        <v>275</v>
      </c>
      <c r="E30" s="13" t="s">
        <v>9</v>
      </c>
      <c r="F30" s="13" t="s">
        <v>708</v>
      </c>
    </row>
    <row r="31" spans="1:6" s="13" customFormat="1" ht="15">
      <c r="A31" s="12">
        <v>39905</v>
      </c>
      <c r="B31" s="11" t="s">
        <v>608</v>
      </c>
      <c r="C31" s="13" t="s">
        <v>256</v>
      </c>
      <c r="D31" s="23">
        <v>2578.78</v>
      </c>
      <c r="E31" s="13" t="s">
        <v>9</v>
      </c>
      <c r="F31" s="13" t="s">
        <v>335</v>
      </c>
    </row>
    <row r="32" spans="1:6" s="13" customFormat="1" ht="15">
      <c r="A32" s="12" t="s">
        <v>715</v>
      </c>
      <c r="B32" s="11" t="s">
        <v>609</v>
      </c>
      <c r="C32" s="13" t="s">
        <v>736</v>
      </c>
      <c r="D32" s="23">
        <v>335966.4</v>
      </c>
      <c r="E32" s="13" t="s">
        <v>7</v>
      </c>
      <c r="F32" s="13" t="s">
        <v>719</v>
      </c>
    </row>
    <row r="33" spans="1:6" s="13" customFormat="1" ht="15">
      <c r="A33" s="12">
        <v>39729</v>
      </c>
      <c r="B33" s="11" t="s">
        <v>610</v>
      </c>
      <c r="C33" s="13" t="s">
        <v>324</v>
      </c>
      <c r="D33" s="23">
        <v>1598.1</v>
      </c>
      <c r="E33" s="13" t="s">
        <v>9</v>
      </c>
      <c r="F33" s="13" t="s">
        <v>337</v>
      </c>
    </row>
    <row r="34" spans="1:6" s="13" customFormat="1" ht="15">
      <c r="A34" s="12">
        <v>39904</v>
      </c>
      <c r="B34" s="11" t="s">
        <v>611</v>
      </c>
      <c r="C34" s="13" t="s">
        <v>324</v>
      </c>
      <c r="D34" s="23">
        <v>3042.18</v>
      </c>
      <c r="E34" s="13" t="s">
        <v>9</v>
      </c>
      <c r="F34" s="13" t="s">
        <v>335</v>
      </c>
    </row>
    <row r="35" spans="1:6" s="17" customFormat="1" ht="15">
      <c r="A35" s="22" t="s">
        <v>276</v>
      </c>
      <c r="B35" s="11" t="s">
        <v>612</v>
      </c>
      <c r="C35" s="9" t="s">
        <v>25</v>
      </c>
      <c r="D35" s="21" t="s">
        <v>275</v>
      </c>
      <c r="E35" s="8" t="s">
        <v>277</v>
      </c>
      <c r="F35" s="8" t="s">
        <v>709</v>
      </c>
    </row>
    <row r="36" spans="1:6" s="17" customFormat="1" ht="15">
      <c r="A36" s="22" t="s">
        <v>226</v>
      </c>
      <c r="B36" s="11" t="s">
        <v>613</v>
      </c>
      <c r="C36" s="9" t="s">
        <v>14</v>
      </c>
      <c r="D36" s="21" t="s">
        <v>329</v>
      </c>
      <c r="E36" s="8" t="s">
        <v>9</v>
      </c>
      <c r="F36" s="8" t="s">
        <v>44</v>
      </c>
    </row>
    <row r="37" spans="1:6" s="17" customFormat="1" ht="15">
      <c r="A37" s="22" t="s">
        <v>715</v>
      </c>
      <c r="B37" s="11" t="s">
        <v>614</v>
      </c>
      <c r="C37" s="8" t="s">
        <v>721</v>
      </c>
      <c r="D37" s="21">
        <f>3341.96+48600</f>
        <v>51941.96</v>
      </c>
      <c r="E37" s="8" t="s">
        <v>7</v>
      </c>
      <c r="F37" s="8" t="s">
        <v>719</v>
      </c>
    </row>
    <row r="38" spans="1:6" s="17" customFormat="1" ht="15">
      <c r="A38" s="22" t="s">
        <v>231</v>
      </c>
      <c r="B38" s="11" t="s">
        <v>615</v>
      </c>
      <c r="C38" s="8" t="s">
        <v>58</v>
      </c>
      <c r="D38" s="21">
        <v>2900</v>
      </c>
      <c r="E38" s="8" t="s">
        <v>9</v>
      </c>
      <c r="F38" s="8" t="s">
        <v>59</v>
      </c>
    </row>
    <row r="39" spans="1:6" s="17" customFormat="1" ht="15">
      <c r="A39" s="22" t="s">
        <v>72</v>
      </c>
      <c r="B39" s="11" t="s">
        <v>616</v>
      </c>
      <c r="C39" s="8" t="s">
        <v>58</v>
      </c>
      <c r="D39" s="21">
        <v>875</v>
      </c>
      <c r="E39" s="8" t="s">
        <v>9</v>
      </c>
      <c r="F39" s="8" t="s">
        <v>59</v>
      </c>
    </row>
    <row r="40" spans="1:6" s="17" customFormat="1" ht="15">
      <c r="A40" s="22" t="s">
        <v>73</v>
      </c>
      <c r="B40" s="11" t="s">
        <v>617</v>
      </c>
      <c r="C40" s="8" t="s">
        <v>58</v>
      </c>
      <c r="D40" s="21">
        <v>2000</v>
      </c>
      <c r="E40" s="8" t="s">
        <v>9</v>
      </c>
      <c r="F40" s="8" t="s">
        <v>59</v>
      </c>
    </row>
    <row r="41" spans="1:6" s="17" customFormat="1" ht="15">
      <c r="A41" s="22" t="s">
        <v>715</v>
      </c>
      <c r="B41" s="11" t="s">
        <v>618</v>
      </c>
      <c r="C41" s="8" t="s">
        <v>731</v>
      </c>
      <c r="D41" s="21">
        <v>122083</v>
      </c>
      <c r="E41" s="8" t="s">
        <v>7</v>
      </c>
      <c r="F41" s="8" t="s">
        <v>719</v>
      </c>
    </row>
    <row r="42" spans="1:6" s="17" customFormat="1" ht="15">
      <c r="A42" s="22" t="s">
        <v>715</v>
      </c>
      <c r="B42" s="11" t="s">
        <v>619</v>
      </c>
      <c r="C42" s="8" t="s">
        <v>727</v>
      </c>
      <c r="D42" s="21">
        <v>18022.69</v>
      </c>
      <c r="E42" s="8" t="s">
        <v>7</v>
      </c>
      <c r="F42" s="8" t="s">
        <v>719</v>
      </c>
    </row>
    <row r="43" spans="1:6" s="17" customFormat="1" ht="15">
      <c r="A43" s="7">
        <v>39906</v>
      </c>
      <c r="B43" s="11" t="s">
        <v>620</v>
      </c>
      <c r="C43" s="8" t="s">
        <v>322</v>
      </c>
      <c r="D43" s="10">
        <v>446.18</v>
      </c>
      <c r="E43" s="8" t="s">
        <v>9</v>
      </c>
      <c r="F43" s="8" t="s">
        <v>335</v>
      </c>
    </row>
    <row r="44" spans="1:6" s="17" customFormat="1" ht="15">
      <c r="A44" s="7">
        <v>39947</v>
      </c>
      <c r="B44" s="11" t="s">
        <v>621</v>
      </c>
      <c r="C44" s="9" t="s">
        <v>159</v>
      </c>
      <c r="D44" s="10">
        <v>450</v>
      </c>
      <c r="E44" s="8" t="s">
        <v>9</v>
      </c>
      <c r="F44" s="8" t="s">
        <v>700</v>
      </c>
    </row>
    <row r="45" spans="1:6" s="17" customFormat="1" ht="15">
      <c r="A45" s="22" t="s">
        <v>715</v>
      </c>
      <c r="B45" s="11" t="s">
        <v>622</v>
      </c>
      <c r="C45" s="8" t="s">
        <v>726</v>
      </c>
      <c r="D45" s="10">
        <v>364712.61</v>
      </c>
      <c r="E45" s="8" t="s">
        <v>7</v>
      </c>
      <c r="F45" s="8" t="s">
        <v>719</v>
      </c>
    </row>
    <row r="46" spans="1:6" s="13" customFormat="1" ht="15">
      <c r="A46" s="12">
        <v>39995</v>
      </c>
      <c r="B46" s="11" t="s">
        <v>623</v>
      </c>
      <c r="C46" s="13" t="s">
        <v>21</v>
      </c>
      <c r="D46" s="23">
        <f>5000+1253.68</f>
        <v>6253.68</v>
      </c>
      <c r="E46" s="8" t="s">
        <v>9</v>
      </c>
      <c r="F46" s="13" t="s">
        <v>22</v>
      </c>
    </row>
    <row r="47" spans="1:6" s="13" customFormat="1" ht="15">
      <c r="A47" s="12" t="s">
        <v>132</v>
      </c>
      <c r="B47" s="11" t="s">
        <v>624</v>
      </c>
      <c r="C47" s="13" t="s">
        <v>133</v>
      </c>
      <c r="D47" s="23">
        <v>7800</v>
      </c>
      <c r="E47" s="13" t="s">
        <v>7</v>
      </c>
      <c r="F47" s="13" t="s">
        <v>225</v>
      </c>
    </row>
    <row r="48" spans="1:6" s="13" customFormat="1" ht="15">
      <c r="A48" s="12">
        <v>40057</v>
      </c>
      <c r="B48" s="11" t="s">
        <v>625</v>
      </c>
      <c r="C48" s="13" t="s">
        <v>26</v>
      </c>
      <c r="D48" s="23">
        <v>14728</v>
      </c>
      <c r="E48" s="13" t="s">
        <v>9</v>
      </c>
      <c r="F48" s="13" t="s">
        <v>27</v>
      </c>
    </row>
    <row r="49" spans="1:6" s="13" customFormat="1" ht="15">
      <c r="A49" s="12">
        <v>39953</v>
      </c>
      <c r="B49" s="11" t="s">
        <v>626</v>
      </c>
      <c r="C49" s="13" t="s">
        <v>36</v>
      </c>
      <c r="D49" s="23">
        <v>20725</v>
      </c>
      <c r="E49" s="13" t="s">
        <v>7</v>
      </c>
      <c r="F49" s="13" t="s">
        <v>37</v>
      </c>
    </row>
    <row r="50" spans="1:6" s="13" customFormat="1" ht="15">
      <c r="A50" s="12">
        <v>40044</v>
      </c>
      <c r="B50" s="11" t="s">
        <v>627</v>
      </c>
      <c r="C50" s="13" t="s">
        <v>78</v>
      </c>
      <c r="D50" s="23">
        <v>308.27</v>
      </c>
      <c r="E50" s="13" t="s">
        <v>9</v>
      </c>
      <c r="F50" s="13" t="s">
        <v>63</v>
      </c>
    </row>
    <row r="51" spans="1:6" s="13" customFormat="1" ht="15">
      <c r="A51" s="12">
        <v>39939</v>
      </c>
      <c r="B51" s="11" t="s">
        <v>628</v>
      </c>
      <c r="C51" s="13" t="s">
        <v>38</v>
      </c>
      <c r="D51" s="23">
        <v>17869.83</v>
      </c>
      <c r="E51" s="13" t="s">
        <v>9</v>
      </c>
      <c r="F51" s="13" t="s">
        <v>272</v>
      </c>
    </row>
    <row r="52" spans="1:6" s="13" customFormat="1" ht="15">
      <c r="A52" s="12" t="s">
        <v>109</v>
      </c>
      <c r="B52" s="11" t="s">
        <v>629</v>
      </c>
      <c r="C52" s="13" t="s">
        <v>106</v>
      </c>
      <c r="D52" s="23">
        <v>1250</v>
      </c>
      <c r="E52" s="13" t="s">
        <v>9</v>
      </c>
      <c r="F52" s="13" t="s">
        <v>110</v>
      </c>
    </row>
    <row r="53" spans="1:6" s="13" customFormat="1" ht="15">
      <c r="A53" s="12" t="s">
        <v>715</v>
      </c>
      <c r="B53" s="11" t="s">
        <v>630</v>
      </c>
      <c r="C53" s="13" t="s">
        <v>735</v>
      </c>
      <c r="D53" s="23">
        <v>20000</v>
      </c>
      <c r="E53" s="13" t="s">
        <v>7</v>
      </c>
      <c r="F53" s="13" t="s">
        <v>719</v>
      </c>
    </row>
    <row r="54" spans="1:6" s="13" customFormat="1" ht="15">
      <c r="A54" s="12" t="s">
        <v>715</v>
      </c>
      <c r="B54" s="11" t="s">
        <v>631</v>
      </c>
      <c r="C54" s="13" t="s">
        <v>738</v>
      </c>
      <c r="D54" s="23">
        <v>7956018.48</v>
      </c>
      <c r="E54" s="13" t="s">
        <v>7</v>
      </c>
      <c r="F54" s="13" t="s">
        <v>719</v>
      </c>
    </row>
    <row r="55" spans="1:6" s="13" customFormat="1" ht="15">
      <c r="A55" s="12" t="s">
        <v>422</v>
      </c>
      <c r="B55" s="11" t="s">
        <v>632</v>
      </c>
      <c r="C55" s="13" t="s">
        <v>423</v>
      </c>
      <c r="D55" s="23">
        <v>76172.65</v>
      </c>
      <c r="E55" s="13" t="s">
        <v>9</v>
      </c>
      <c r="F55" s="13" t="s">
        <v>424</v>
      </c>
    </row>
    <row r="56" spans="1:6" s="13" customFormat="1" ht="15">
      <c r="A56" s="12" t="s">
        <v>425</v>
      </c>
      <c r="B56" s="11" t="s">
        <v>633</v>
      </c>
      <c r="C56" s="13" t="s">
        <v>423</v>
      </c>
      <c r="D56" s="23">
        <v>45350</v>
      </c>
      <c r="E56" s="13" t="s">
        <v>7</v>
      </c>
      <c r="F56" s="13" t="s">
        <v>426</v>
      </c>
    </row>
    <row r="57" spans="1:6" s="13" customFormat="1" ht="15">
      <c r="A57" s="12" t="s">
        <v>422</v>
      </c>
      <c r="B57" s="11" t="s">
        <v>634</v>
      </c>
      <c r="C57" s="13" t="s">
        <v>423</v>
      </c>
      <c r="D57" s="23">
        <v>6036.87</v>
      </c>
      <c r="E57" s="13" t="s">
        <v>9</v>
      </c>
      <c r="F57" s="13" t="s">
        <v>427</v>
      </c>
    </row>
    <row r="58" spans="1:6" s="13" customFormat="1" ht="15">
      <c r="A58" s="12" t="s">
        <v>428</v>
      </c>
      <c r="B58" s="11" t="s">
        <v>635</v>
      </c>
      <c r="C58" s="13" t="s">
        <v>423</v>
      </c>
      <c r="D58" s="23">
        <v>13948.56</v>
      </c>
      <c r="E58" s="13" t="s">
        <v>9</v>
      </c>
      <c r="F58" s="13" t="s">
        <v>429</v>
      </c>
    </row>
    <row r="59" spans="1:6" s="13" customFormat="1" ht="15">
      <c r="A59" s="12" t="s">
        <v>137</v>
      </c>
      <c r="B59" s="11" t="s">
        <v>636</v>
      </c>
      <c r="C59" s="13" t="s">
        <v>138</v>
      </c>
      <c r="D59" s="23">
        <v>12834</v>
      </c>
      <c r="E59" s="13" t="s">
        <v>7</v>
      </c>
      <c r="F59" s="13" t="s">
        <v>139</v>
      </c>
    </row>
    <row r="60" spans="1:6" s="13" customFormat="1" ht="15">
      <c r="A60" s="12" t="s">
        <v>715</v>
      </c>
      <c r="B60" s="11" t="s">
        <v>637</v>
      </c>
      <c r="C60" s="13" t="s">
        <v>716</v>
      </c>
      <c r="D60" s="23">
        <v>264128.33</v>
      </c>
      <c r="E60" s="13" t="s">
        <v>277</v>
      </c>
      <c r="F60" s="13" t="s">
        <v>717</v>
      </c>
    </row>
    <row r="61" spans="1:6" s="13" customFormat="1" ht="15">
      <c r="A61" s="12" t="s">
        <v>715</v>
      </c>
      <c r="B61" s="11" t="s">
        <v>638</v>
      </c>
      <c r="C61" s="13" t="s">
        <v>718</v>
      </c>
      <c r="D61" s="23">
        <f>49915.96+8568.95</f>
        <v>58484.91</v>
      </c>
      <c r="E61" s="13" t="s">
        <v>7</v>
      </c>
      <c r="F61" s="13" t="s">
        <v>719</v>
      </c>
    </row>
    <row r="62" spans="1:6" s="13" customFormat="1" ht="15">
      <c r="A62" s="12" t="s">
        <v>715</v>
      </c>
      <c r="B62" s="11" t="s">
        <v>639</v>
      </c>
      <c r="C62" s="13" t="s">
        <v>720</v>
      </c>
      <c r="D62" s="23">
        <v>109409</v>
      </c>
      <c r="E62" s="13" t="s">
        <v>7</v>
      </c>
      <c r="F62" s="13" t="s">
        <v>719</v>
      </c>
    </row>
    <row r="63" spans="1:6" s="13" customFormat="1" ht="15">
      <c r="A63" s="12">
        <v>39797</v>
      </c>
      <c r="B63" s="11" t="s">
        <v>640</v>
      </c>
      <c r="C63" s="13" t="s">
        <v>40</v>
      </c>
      <c r="D63" s="23">
        <v>8047.2</v>
      </c>
      <c r="E63" s="13" t="s">
        <v>9</v>
      </c>
      <c r="F63" s="13" t="s">
        <v>41</v>
      </c>
    </row>
    <row r="64" spans="1:6" s="13" customFormat="1" ht="15">
      <c r="A64" s="12">
        <v>39729</v>
      </c>
      <c r="B64" s="11" t="s">
        <v>641</v>
      </c>
      <c r="C64" s="13" t="s">
        <v>39</v>
      </c>
      <c r="D64" s="23">
        <v>126.5</v>
      </c>
      <c r="E64" s="13" t="s">
        <v>9</v>
      </c>
      <c r="F64" s="13" t="s">
        <v>337</v>
      </c>
    </row>
    <row r="65" spans="1:6" s="13" customFormat="1" ht="15">
      <c r="A65" s="12">
        <v>39903</v>
      </c>
      <c r="B65" s="11" t="s">
        <v>642</v>
      </c>
      <c r="C65" s="13" t="s">
        <v>39</v>
      </c>
      <c r="D65" s="23">
        <v>696.2</v>
      </c>
      <c r="E65" s="13" t="s">
        <v>9</v>
      </c>
      <c r="F65" s="13" t="s">
        <v>335</v>
      </c>
    </row>
    <row r="66" spans="1:6" s="13" customFormat="1" ht="15">
      <c r="A66" s="12">
        <v>39874</v>
      </c>
      <c r="B66" s="11" t="s">
        <v>765</v>
      </c>
      <c r="C66" s="13" t="s">
        <v>343</v>
      </c>
      <c r="D66" s="23">
        <v>16657</v>
      </c>
      <c r="E66" s="13" t="s">
        <v>7</v>
      </c>
      <c r="F66" s="13" t="s">
        <v>344</v>
      </c>
    </row>
    <row r="67" spans="1:6" s="13" customFormat="1" ht="15">
      <c r="A67" s="12" t="s">
        <v>266</v>
      </c>
      <c r="B67" s="11" t="s">
        <v>766</v>
      </c>
      <c r="C67" s="13" t="s">
        <v>267</v>
      </c>
      <c r="D67" s="23">
        <f>2551.25+6123+6123+6123+6429.15</f>
        <v>27349.4</v>
      </c>
      <c r="E67" s="13" t="s">
        <v>9</v>
      </c>
      <c r="F67" s="13" t="s">
        <v>268</v>
      </c>
    </row>
    <row r="68" spans="1:6" s="13" customFormat="1" ht="15">
      <c r="A68" s="12">
        <v>40018</v>
      </c>
      <c r="B68" s="11" t="s">
        <v>767</v>
      </c>
      <c r="C68" s="13" t="s">
        <v>30</v>
      </c>
      <c r="D68" s="23">
        <f>8745.48+27591.58</f>
        <v>36337.06</v>
      </c>
      <c r="E68" s="13" t="s">
        <v>9</v>
      </c>
      <c r="F68" s="13" t="s">
        <v>29</v>
      </c>
    </row>
    <row r="69" spans="1:6" s="13" customFormat="1" ht="15">
      <c r="A69" s="12" t="s">
        <v>715</v>
      </c>
      <c r="B69" s="11" t="s">
        <v>768</v>
      </c>
      <c r="C69" s="13" t="s">
        <v>739</v>
      </c>
      <c r="D69" s="23">
        <v>192128.72</v>
      </c>
      <c r="E69" s="13" t="s">
        <v>7</v>
      </c>
      <c r="F69" s="13" t="s">
        <v>719</v>
      </c>
    </row>
    <row r="70" spans="1:6" s="13" customFormat="1" ht="15">
      <c r="A70" s="12" t="s">
        <v>438</v>
      </c>
      <c r="B70" s="11" t="s">
        <v>769</v>
      </c>
      <c r="C70" s="13" t="s">
        <v>439</v>
      </c>
      <c r="D70" s="23">
        <v>260000</v>
      </c>
      <c r="E70" s="13" t="s">
        <v>9</v>
      </c>
      <c r="F70" s="13" t="s">
        <v>440</v>
      </c>
    </row>
    <row r="71" spans="1:6" s="13" customFormat="1" ht="15">
      <c r="A71" s="12" t="s">
        <v>269</v>
      </c>
      <c r="B71" s="11" t="s">
        <v>770</v>
      </c>
      <c r="C71" s="13" t="s">
        <v>46</v>
      </c>
      <c r="D71" s="23">
        <v>11862</v>
      </c>
      <c r="E71" s="13" t="s">
        <v>9</v>
      </c>
      <c r="F71" s="13" t="s">
        <v>47</v>
      </c>
    </row>
    <row r="72" spans="1:6" s="13" customFormat="1" ht="15">
      <c r="A72" s="12">
        <v>39728</v>
      </c>
      <c r="B72" s="11" t="s">
        <v>771</v>
      </c>
      <c r="C72" s="13" t="s">
        <v>336</v>
      </c>
      <c r="D72" s="23">
        <v>5057.1</v>
      </c>
      <c r="E72" s="13" t="s">
        <v>9</v>
      </c>
      <c r="F72" s="13" t="s">
        <v>337</v>
      </c>
    </row>
    <row r="73" spans="1:6" s="13" customFormat="1" ht="15">
      <c r="A73" s="12">
        <v>39903</v>
      </c>
      <c r="B73" s="11" t="s">
        <v>772</v>
      </c>
      <c r="C73" s="13" t="s">
        <v>336</v>
      </c>
      <c r="D73" s="23">
        <v>6836.8</v>
      </c>
      <c r="E73" s="13" t="s">
        <v>9</v>
      </c>
      <c r="F73" s="13" t="s">
        <v>335</v>
      </c>
    </row>
    <row r="74" spans="1:6" s="13" customFormat="1" ht="15">
      <c r="A74" s="12">
        <v>39794</v>
      </c>
      <c r="B74" s="11" t="s">
        <v>773</v>
      </c>
      <c r="C74" s="13" t="s">
        <v>295</v>
      </c>
      <c r="D74" s="23">
        <v>1037.5</v>
      </c>
      <c r="E74" s="13" t="s">
        <v>9</v>
      </c>
      <c r="F74" s="13" t="s">
        <v>41</v>
      </c>
    </row>
    <row r="75" spans="1:6" s="13" customFormat="1" ht="15">
      <c r="A75" s="12">
        <v>39828</v>
      </c>
      <c r="B75" s="11" t="s">
        <v>774</v>
      </c>
      <c r="C75" s="13" t="s">
        <v>295</v>
      </c>
      <c r="D75" s="23">
        <v>1581.5</v>
      </c>
      <c r="E75" s="13" t="s">
        <v>9</v>
      </c>
      <c r="F75" s="13" t="s">
        <v>340</v>
      </c>
    </row>
    <row r="76" spans="1:6" s="13" customFormat="1" ht="15">
      <c r="A76" s="12" t="s">
        <v>715</v>
      </c>
      <c r="B76" s="11" t="s">
        <v>775</v>
      </c>
      <c r="C76" s="13" t="s">
        <v>723</v>
      </c>
      <c r="D76" s="23">
        <v>611351.24</v>
      </c>
      <c r="E76" s="13" t="s">
        <v>7</v>
      </c>
      <c r="F76" s="13" t="s">
        <v>719</v>
      </c>
    </row>
    <row r="77" spans="1:6" s="13" customFormat="1" ht="15">
      <c r="A77" s="12" t="s">
        <v>715</v>
      </c>
      <c r="B77" s="11" t="s">
        <v>776</v>
      </c>
      <c r="C77" s="13" t="s">
        <v>722</v>
      </c>
      <c r="D77" s="23">
        <v>253680.88</v>
      </c>
      <c r="E77" s="13" t="s">
        <v>7</v>
      </c>
      <c r="F77" s="13" t="s">
        <v>719</v>
      </c>
    </row>
    <row r="78" spans="1:6" s="13" customFormat="1" ht="15">
      <c r="A78" s="12">
        <v>39945</v>
      </c>
      <c r="B78" s="11" t="s">
        <v>777</v>
      </c>
      <c r="C78" s="13" t="s">
        <v>270</v>
      </c>
      <c r="D78" s="23">
        <f>17746.9+19904.75</f>
        <v>37651.65</v>
      </c>
      <c r="E78" s="13" t="s">
        <v>7</v>
      </c>
      <c r="F78" s="13" t="s">
        <v>271</v>
      </c>
    </row>
    <row r="79" spans="1:6" s="13" customFormat="1" ht="15">
      <c r="A79" s="12" t="s">
        <v>114</v>
      </c>
      <c r="B79" s="11" t="s">
        <v>778</v>
      </c>
      <c r="C79" s="13" t="s">
        <v>115</v>
      </c>
      <c r="D79" s="23">
        <v>9600</v>
      </c>
      <c r="E79" s="13" t="s">
        <v>9</v>
      </c>
      <c r="F79" s="13" t="s">
        <v>116</v>
      </c>
    </row>
    <row r="80" spans="1:6" s="13" customFormat="1" ht="15">
      <c r="A80" s="16" t="s">
        <v>219</v>
      </c>
      <c r="B80" s="11" t="s">
        <v>779</v>
      </c>
      <c r="C80" s="13" t="s">
        <v>54</v>
      </c>
      <c r="D80" s="23">
        <v>19647</v>
      </c>
      <c r="E80" s="13" t="s">
        <v>9</v>
      </c>
      <c r="F80" s="13" t="s">
        <v>91</v>
      </c>
    </row>
    <row r="81" spans="1:6" s="13" customFormat="1" ht="15">
      <c r="A81" s="16" t="s">
        <v>715</v>
      </c>
      <c r="B81" s="11" t="s">
        <v>780</v>
      </c>
      <c r="C81" s="13" t="s">
        <v>724</v>
      </c>
      <c r="D81" s="23">
        <v>375764.86</v>
      </c>
      <c r="E81" s="13" t="s">
        <v>7</v>
      </c>
      <c r="F81" s="13" t="s">
        <v>719</v>
      </c>
    </row>
    <row r="82" spans="1:6" s="13" customFormat="1" ht="15">
      <c r="A82" s="16" t="s">
        <v>715</v>
      </c>
      <c r="B82" s="11" t="s">
        <v>781</v>
      </c>
      <c r="C82" s="13" t="s">
        <v>725</v>
      </c>
      <c r="D82" s="23">
        <v>295301.83</v>
      </c>
      <c r="E82" s="13" t="s">
        <v>7</v>
      </c>
      <c r="F82" s="13" t="s">
        <v>719</v>
      </c>
    </row>
    <row r="83" spans="1:6" s="13" customFormat="1" ht="15">
      <c r="A83" s="12">
        <v>40015</v>
      </c>
      <c r="B83" s="11" t="s">
        <v>782</v>
      </c>
      <c r="C83" s="13" t="s">
        <v>28</v>
      </c>
      <c r="D83" s="23">
        <f>15033.59+15453.03</f>
        <v>30486.620000000003</v>
      </c>
      <c r="E83" s="13" t="s">
        <v>9</v>
      </c>
      <c r="F83" s="13" t="s">
        <v>29</v>
      </c>
    </row>
    <row r="84" spans="1:6" s="13" customFormat="1" ht="15">
      <c r="A84" s="12" t="s">
        <v>715</v>
      </c>
      <c r="B84" s="11" t="s">
        <v>783</v>
      </c>
      <c r="C84" s="13" t="s">
        <v>737</v>
      </c>
      <c r="D84" s="23">
        <v>102600.96</v>
      </c>
      <c r="E84" s="13" t="s">
        <v>7</v>
      </c>
      <c r="F84" s="13" t="s">
        <v>719</v>
      </c>
    </row>
    <row r="85" spans="1:6" s="13" customFormat="1" ht="15">
      <c r="A85" s="12">
        <v>39903</v>
      </c>
      <c r="B85" s="11" t="s">
        <v>784</v>
      </c>
      <c r="C85" s="13" t="s">
        <v>345</v>
      </c>
      <c r="D85" s="23">
        <v>417.8</v>
      </c>
      <c r="E85" s="13" t="s">
        <v>9</v>
      </c>
      <c r="F85" s="13" t="s">
        <v>335</v>
      </c>
    </row>
    <row r="86" spans="1:6" s="13" customFormat="1" ht="15">
      <c r="A86" s="12" t="s">
        <v>70</v>
      </c>
      <c r="B86" s="11" t="s">
        <v>785</v>
      </c>
      <c r="C86" s="13" t="s">
        <v>71</v>
      </c>
      <c r="D86" s="23">
        <v>1000</v>
      </c>
      <c r="E86" s="13" t="s">
        <v>9</v>
      </c>
      <c r="F86" s="13" t="s">
        <v>63</v>
      </c>
    </row>
    <row r="87" spans="1:6" s="13" customFormat="1" ht="15">
      <c r="A87" s="12" t="s">
        <v>76</v>
      </c>
      <c r="B87" s="11" t="s">
        <v>786</v>
      </c>
      <c r="C87" s="13" t="s">
        <v>71</v>
      </c>
      <c r="D87" s="23">
        <v>2300</v>
      </c>
      <c r="E87" s="13" t="s">
        <v>9</v>
      </c>
      <c r="F87" s="13" t="s">
        <v>63</v>
      </c>
    </row>
    <row r="88" spans="1:6" s="13" customFormat="1" ht="15">
      <c r="A88" s="12" t="s">
        <v>76</v>
      </c>
      <c r="B88" s="11" t="s">
        <v>787</v>
      </c>
      <c r="C88" s="13" t="s">
        <v>77</v>
      </c>
      <c r="D88" s="23">
        <v>2995</v>
      </c>
      <c r="E88" s="13" t="s">
        <v>9</v>
      </c>
      <c r="F88" s="13" t="s">
        <v>63</v>
      </c>
    </row>
    <row r="89" spans="1:4" s="13" customFormat="1" ht="15">
      <c r="A89" s="16"/>
      <c r="B89" s="16"/>
      <c r="D89" s="23"/>
    </row>
    <row r="90" spans="1:4" s="13" customFormat="1" ht="15">
      <c r="A90" s="16"/>
      <c r="B90" s="16"/>
      <c r="D90" s="23"/>
    </row>
    <row r="91" spans="1:4" s="13" customFormat="1" ht="15">
      <c r="A91" s="16"/>
      <c r="B91" s="16"/>
      <c r="D91" s="23"/>
    </row>
    <row r="92" spans="1:4" s="13" customFormat="1" ht="15">
      <c r="A92" s="16"/>
      <c r="B92" s="16"/>
      <c r="D92" s="23"/>
    </row>
    <row r="93" spans="1:4" s="13" customFormat="1" ht="15">
      <c r="A93" s="16"/>
      <c r="B93" s="16"/>
      <c r="D93" s="23"/>
    </row>
    <row r="94" spans="1:4" s="13" customFormat="1" ht="15">
      <c r="A94" s="16"/>
      <c r="B94" s="16"/>
      <c r="D94" s="23"/>
    </row>
    <row r="95" spans="1:4" s="13" customFormat="1" ht="15">
      <c r="A95" s="16"/>
      <c r="B95" s="16"/>
      <c r="D95" s="23"/>
    </row>
    <row r="96" spans="1:4" s="13" customFormat="1" ht="15">
      <c r="A96" s="16"/>
      <c r="B96" s="16"/>
      <c r="D96" s="23"/>
    </row>
    <row r="97" spans="1:4" s="13" customFormat="1" ht="15">
      <c r="A97" s="16"/>
      <c r="B97" s="16"/>
      <c r="D97" s="23"/>
    </row>
    <row r="98" spans="1:4" s="13" customFormat="1" ht="15">
      <c r="A98" s="16"/>
      <c r="B98" s="16"/>
      <c r="D98" s="23"/>
    </row>
    <row r="99" spans="1:4" s="13" customFormat="1" ht="15">
      <c r="A99" s="16"/>
      <c r="B99" s="16"/>
      <c r="D99" s="23"/>
    </row>
    <row r="100" spans="1:4" s="13" customFormat="1" ht="15">
      <c r="A100" s="16"/>
      <c r="B100" s="16"/>
      <c r="D100" s="23"/>
    </row>
    <row r="101" spans="1:4" s="13" customFormat="1" ht="15">
      <c r="A101" s="16"/>
      <c r="B101" s="16"/>
      <c r="D101" s="23"/>
    </row>
    <row r="102" spans="1:4" s="13" customFormat="1" ht="15">
      <c r="A102" s="16"/>
      <c r="B102" s="16"/>
      <c r="D102" s="23"/>
    </row>
    <row r="103" spans="1:4" s="13" customFormat="1" ht="15">
      <c r="A103" s="16"/>
      <c r="B103" s="16"/>
      <c r="D103" s="23"/>
    </row>
    <row r="104" spans="1:4" s="13" customFormat="1" ht="15">
      <c r="A104" s="16"/>
      <c r="B104" s="16"/>
      <c r="D104" s="23"/>
    </row>
    <row r="105" spans="1:4" s="13" customFormat="1" ht="15">
      <c r="A105" s="16"/>
      <c r="B105" s="16"/>
      <c r="D105" s="23"/>
    </row>
    <row r="106" spans="1:4" s="13" customFormat="1" ht="15">
      <c r="A106" s="16"/>
      <c r="B106" s="16"/>
      <c r="D106" s="23"/>
    </row>
    <row r="107" spans="1:4" s="13" customFormat="1" ht="15">
      <c r="A107" s="16"/>
      <c r="B107" s="16"/>
      <c r="D107" s="23"/>
    </row>
    <row r="108" spans="1:4" s="13" customFormat="1" ht="15">
      <c r="A108" s="16"/>
      <c r="B108" s="16"/>
      <c r="D108" s="23"/>
    </row>
    <row r="109" spans="1:4" s="13" customFormat="1" ht="15">
      <c r="A109" s="16"/>
      <c r="B109" s="16"/>
      <c r="D109" s="23"/>
    </row>
    <row r="110" spans="1:4" s="13" customFormat="1" ht="15">
      <c r="A110" s="16"/>
      <c r="B110" s="16"/>
      <c r="D110" s="23"/>
    </row>
    <row r="111" spans="1:4" s="13" customFormat="1" ht="15">
      <c r="A111" s="16"/>
      <c r="B111" s="16"/>
      <c r="D111" s="23"/>
    </row>
    <row r="112" spans="1:4" s="13" customFormat="1" ht="15">
      <c r="A112" s="16"/>
      <c r="B112" s="16"/>
      <c r="D112" s="23"/>
    </row>
    <row r="113" spans="1:4" s="13" customFormat="1" ht="15">
      <c r="A113" s="16"/>
      <c r="B113" s="16"/>
      <c r="D113" s="23"/>
    </row>
    <row r="114" spans="1:4" s="13" customFormat="1" ht="15">
      <c r="A114" s="16"/>
      <c r="B114" s="16"/>
      <c r="D114" s="23"/>
    </row>
    <row r="115" spans="1:4" s="13" customFormat="1" ht="15">
      <c r="A115" s="16"/>
      <c r="B115" s="16"/>
      <c r="D115" s="23"/>
    </row>
    <row r="116" spans="1:4" s="13" customFormat="1" ht="15">
      <c r="A116" s="16"/>
      <c r="B116" s="16"/>
      <c r="D116" s="23"/>
    </row>
    <row r="117" spans="1:4" s="13" customFormat="1" ht="15">
      <c r="A117" s="16"/>
      <c r="B117" s="16"/>
      <c r="D117" s="23"/>
    </row>
    <row r="118" spans="1:4" s="13" customFormat="1" ht="15">
      <c r="A118" s="16"/>
      <c r="B118" s="16"/>
      <c r="D118" s="23"/>
    </row>
  </sheetData>
  <sheetProtection/>
  <mergeCells count="1">
    <mergeCell ref="A1:IV2"/>
  </mergeCells>
  <printOptions gridLines="1" headings="1"/>
  <pageMargins left="0.7" right="0.7" top="0.75" bottom="0.75" header="0.3" footer="0.3"/>
  <pageSetup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6.28125" style="5" bestFit="1" customWidth="1"/>
    <col min="2" max="2" width="18.7109375" style="0" bestFit="1" customWidth="1"/>
    <col min="3" max="3" width="34.28125" style="0" customWidth="1"/>
    <col min="4" max="4" width="23.7109375" style="1" customWidth="1"/>
    <col min="5" max="5" width="14.7109375" style="0" bestFit="1" customWidth="1"/>
    <col min="6" max="6" width="40.00390625" style="0" bestFit="1" customWidth="1"/>
  </cols>
  <sheetData>
    <row r="1" s="27" customFormat="1" ht="15">
      <c r="A1" s="27" t="s">
        <v>712</v>
      </c>
    </row>
    <row r="2" s="27" customFormat="1" ht="15"/>
    <row r="3" ht="15">
      <c r="D3" s="2"/>
    </row>
    <row r="4" spans="1:6" ht="15">
      <c r="A4" s="6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</row>
    <row r="5" spans="1:6" s="17" customFormat="1" ht="15">
      <c r="A5" s="24" t="s">
        <v>290</v>
      </c>
      <c r="B5" s="8" t="s">
        <v>528</v>
      </c>
      <c r="C5" s="9" t="s">
        <v>825</v>
      </c>
      <c r="D5" s="10">
        <v>9700</v>
      </c>
      <c r="E5" s="9" t="s">
        <v>7</v>
      </c>
      <c r="F5" s="9" t="s">
        <v>719</v>
      </c>
    </row>
    <row r="6" spans="1:6" s="17" customFormat="1" ht="15">
      <c r="A6" s="11" t="s">
        <v>290</v>
      </c>
      <c r="B6" s="8" t="s">
        <v>529</v>
      </c>
      <c r="C6" s="8" t="s">
        <v>740</v>
      </c>
      <c r="D6" s="10">
        <v>38525</v>
      </c>
      <c r="E6" s="8" t="s">
        <v>7</v>
      </c>
      <c r="F6" s="8" t="s">
        <v>719</v>
      </c>
    </row>
    <row r="7" spans="1:6" s="17" customFormat="1" ht="15">
      <c r="A7" s="7">
        <v>39668</v>
      </c>
      <c r="B7" s="8" t="s">
        <v>530</v>
      </c>
      <c r="C7" s="9" t="s">
        <v>42</v>
      </c>
      <c r="D7" s="10">
        <v>43900</v>
      </c>
      <c r="E7" s="9" t="s">
        <v>10</v>
      </c>
      <c r="F7" s="9" t="s">
        <v>43</v>
      </c>
    </row>
    <row r="8" spans="1:6" s="17" customFormat="1" ht="15">
      <c r="A8" s="22" t="s">
        <v>407</v>
      </c>
      <c r="B8" s="8" t="s">
        <v>531</v>
      </c>
      <c r="C8" s="8" t="s">
        <v>161</v>
      </c>
      <c r="D8" s="10">
        <v>4000</v>
      </c>
      <c r="E8" s="8" t="s">
        <v>9</v>
      </c>
      <c r="F8" s="8" t="s">
        <v>408</v>
      </c>
    </row>
    <row r="9" spans="1:6" s="17" customFormat="1" ht="15">
      <c r="A9" s="22" t="s">
        <v>290</v>
      </c>
      <c r="B9" s="8" t="s">
        <v>532</v>
      </c>
      <c r="C9" s="8" t="s">
        <v>730</v>
      </c>
      <c r="D9" s="10">
        <v>644476.05</v>
      </c>
      <c r="E9" s="8" t="s">
        <v>7</v>
      </c>
      <c r="F9" s="8" t="s">
        <v>719</v>
      </c>
    </row>
    <row r="10" spans="1:6" s="17" customFormat="1" ht="15">
      <c r="A10" s="22" t="s">
        <v>290</v>
      </c>
      <c r="B10" s="8" t="s">
        <v>533</v>
      </c>
      <c r="C10" s="8" t="s">
        <v>733</v>
      </c>
      <c r="D10" s="10">
        <v>9015.5</v>
      </c>
      <c r="E10" s="8" t="s">
        <v>7</v>
      </c>
      <c r="F10" s="8" t="s">
        <v>719</v>
      </c>
    </row>
    <row r="11" spans="1:6" s="17" customFormat="1" ht="15">
      <c r="A11" s="22" t="s">
        <v>290</v>
      </c>
      <c r="B11" s="8" t="s">
        <v>534</v>
      </c>
      <c r="C11" s="8" t="s">
        <v>829</v>
      </c>
      <c r="D11" s="10">
        <v>17170.5</v>
      </c>
      <c r="E11" s="8" t="s">
        <v>7</v>
      </c>
      <c r="F11" s="8" t="s">
        <v>719</v>
      </c>
    </row>
    <row r="12" spans="1:6" s="17" customFormat="1" ht="15">
      <c r="A12" s="22" t="s">
        <v>290</v>
      </c>
      <c r="B12" s="8" t="s">
        <v>535</v>
      </c>
      <c r="C12" s="8" t="s">
        <v>753</v>
      </c>
      <c r="D12" s="10">
        <v>100</v>
      </c>
      <c r="E12" s="8" t="s">
        <v>7</v>
      </c>
      <c r="F12" s="8" t="s">
        <v>719</v>
      </c>
    </row>
    <row r="13" spans="1:6" s="17" customFormat="1" ht="15">
      <c r="A13" s="22" t="s">
        <v>290</v>
      </c>
      <c r="B13" s="8" t="s">
        <v>536</v>
      </c>
      <c r="C13" s="8" t="s">
        <v>833</v>
      </c>
      <c r="D13" s="10">
        <v>133834</v>
      </c>
      <c r="E13" s="8" t="s">
        <v>7</v>
      </c>
      <c r="F13" s="8" t="s">
        <v>719</v>
      </c>
    </row>
    <row r="14" spans="1:6" s="17" customFormat="1" ht="15">
      <c r="A14" s="22" t="s">
        <v>290</v>
      </c>
      <c r="B14" s="8" t="s">
        <v>537</v>
      </c>
      <c r="C14" s="8" t="s">
        <v>832</v>
      </c>
      <c r="D14" s="10">
        <v>49916</v>
      </c>
      <c r="E14" s="8" t="s">
        <v>7</v>
      </c>
      <c r="F14" s="8" t="s">
        <v>719</v>
      </c>
    </row>
    <row r="15" spans="1:6" s="17" customFormat="1" ht="15">
      <c r="A15" s="22" t="s">
        <v>290</v>
      </c>
      <c r="B15" s="8" t="s">
        <v>538</v>
      </c>
      <c r="C15" s="8" t="s">
        <v>821</v>
      </c>
      <c r="D15" s="10">
        <v>59990</v>
      </c>
      <c r="E15" s="8" t="s">
        <v>7</v>
      </c>
      <c r="F15" s="8" t="s">
        <v>719</v>
      </c>
    </row>
    <row r="16" spans="1:6" s="17" customFormat="1" ht="15">
      <c r="A16" s="22" t="s">
        <v>290</v>
      </c>
      <c r="B16" s="8" t="s">
        <v>539</v>
      </c>
      <c r="C16" s="8" t="s">
        <v>828</v>
      </c>
      <c r="D16" s="10">
        <v>120719.81</v>
      </c>
      <c r="E16" s="8" t="s">
        <v>7</v>
      </c>
      <c r="F16" s="8" t="s">
        <v>719</v>
      </c>
    </row>
    <row r="17" spans="1:6" s="17" customFormat="1" ht="15">
      <c r="A17" s="22" t="s">
        <v>290</v>
      </c>
      <c r="B17" s="8" t="s">
        <v>540</v>
      </c>
      <c r="C17" s="8" t="s">
        <v>728</v>
      </c>
      <c r="D17" s="10">
        <v>5324.67</v>
      </c>
      <c r="E17" s="8" t="s">
        <v>7</v>
      </c>
      <c r="F17" s="8" t="s">
        <v>719</v>
      </c>
    </row>
    <row r="18" spans="1:6" s="17" customFormat="1" ht="15">
      <c r="A18" s="22" t="s">
        <v>290</v>
      </c>
      <c r="B18" s="8" t="s">
        <v>541</v>
      </c>
      <c r="C18" s="8" t="s">
        <v>827</v>
      </c>
      <c r="D18" s="10">
        <v>7996.38</v>
      </c>
      <c r="E18" s="8" t="s">
        <v>7</v>
      </c>
      <c r="F18" s="8" t="s">
        <v>719</v>
      </c>
    </row>
    <row r="19" spans="1:6" s="17" customFormat="1" ht="15">
      <c r="A19" s="22" t="s">
        <v>297</v>
      </c>
      <c r="B19" s="8" t="s">
        <v>542</v>
      </c>
      <c r="C19" s="8" t="s">
        <v>6</v>
      </c>
      <c r="D19" s="21" t="s">
        <v>275</v>
      </c>
      <c r="E19" s="8" t="s">
        <v>298</v>
      </c>
      <c r="F19" s="8" t="s">
        <v>299</v>
      </c>
    </row>
    <row r="20" spans="1:6" s="17" customFormat="1" ht="15">
      <c r="A20" s="22" t="s">
        <v>290</v>
      </c>
      <c r="B20" s="8" t="s">
        <v>543</v>
      </c>
      <c r="C20" s="8" t="s">
        <v>822</v>
      </c>
      <c r="D20" s="21">
        <v>1700</v>
      </c>
      <c r="E20" s="8" t="s">
        <v>7</v>
      </c>
      <c r="F20" s="8" t="s">
        <v>719</v>
      </c>
    </row>
    <row r="21" spans="1:6" s="17" customFormat="1" ht="15">
      <c r="A21" s="22" t="s">
        <v>290</v>
      </c>
      <c r="B21" s="8" t="s">
        <v>544</v>
      </c>
      <c r="C21" s="8" t="s">
        <v>830</v>
      </c>
      <c r="D21" s="21">
        <v>55000</v>
      </c>
      <c r="E21" s="8" t="s">
        <v>7</v>
      </c>
      <c r="F21" s="8" t="s">
        <v>719</v>
      </c>
    </row>
    <row r="22" spans="1:6" s="17" customFormat="1" ht="15">
      <c r="A22" s="22" t="s">
        <v>104</v>
      </c>
      <c r="B22" s="8" t="s">
        <v>545</v>
      </c>
      <c r="C22" s="8" t="s">
        <v>95</v>
      </c>
      <c r="D22" s="10">
        <v>40664</v>
      </c>
      <c r="E22" s="8" t="s">
        <v>9</v>
      </c>
      <c r="F22" s="8" t="s">
        <v>105</v>
      </c>
    </row>
    <row r="23" spans="1:6" s="17" customFormat="1" ht="15">
      <c r="A23" s="22" t="s">
        <v>97</v>
      </c>
      <c r="B23" s="8" t="s">
        <v>546</v>
      </c>
      <c r="C23" s="8" t="s">
        <v>95</v>
      </c>
      <c r="D23" s="10">
        <v>6381</v>
      </c>
      <c r="E23" s="8" t="s">
        <v>9</v>
      </c>
      <c r="F23" s="8" t="s">
        <v>98</v>
      </c>
    </row>
    <row r="24" spans="1:6" s="17" customFormat="1" ht="15">
      <c r="A24" s="22" t="s">
        <v>290</v>
      </c>
      <c r="B24" s="8" t="s">
        <v>547</v>
      </c>
      <c r="C24" s="8" t="s">
        <v>396</v>
      </c>
      <c r="D24" s="25" t="s">
        <v>397</v>
      </c>
      <c r="E24" s="8" t="s">
        <v>9</v>
      </c>
      <c r="F24" s="8" t="s">
        <v>22</v>
      </c>
    </row>
    <row r="25" spans="1:6" s="17" customFormat="1" ht="15">
      <c r="A25" s="22" t="s">
        <v>290</v>
      </c>
      <c r="B25" s="8" t="s">
        <v>548</v>
      </c>
      <c r="C25" s="8" t="s">
        <v>729</v>
      </c>
      <c r="D25" s="25">
        <v>34211.56</v>
      </c>
      <c r="E25" s="8" t="s">
        <v>7</v>
      </c>
      <c r="F25" s="8" t="s">
        <v>719</v>
      </c>
    </row>
    <row r="26" spans="1:6" s="17" customFormat="1" ht="15">
      <c r="A26" s="22">
        <v>39572</v>
      </c>
      <c r="B26" s="8" t="s">
        <v>549</v>
      </c>
      <c r="C26" s="8" t="s">
        <v>372</v>
      </c>
      <c r="D26" s="10">
        <v>49680</v>
      </c>
      <c r="E26" s="8" t="s">
        <v>10</v>
      </c>
      <c r="F26" s="8" t="s">
        <v>373</v>
      </c>
    </row>
    <row r="27" spans="1:6" s="17" customFormat="1" ht="15">
      <c r="A27" s="22" t="s">
        <v>303</v>
      </c>
      <c r="B27" s="8" t="s">
        <v>550</v>
      </c>
      <c r="C27" s="8" t="s">
        <v>304</v>
      </c>
      <c r="D27" s="21" t="s">
        <v>169</v>
      </c>
      <c r="E27" s="8" t="s">
        <v>9</v>
      </c>
      <c r="F27" s="8" t="s">
        <v>305</v>
      </c>
    </row>
    <row r="28" spans="1:6" s="17" customFormat="1" ht="15">
      <c r="A28" s="22">
        <v>39553</v>
      </c>
      <c r="B28" s="8" t="s">
        <v>551</v>
      </c>
      <c r="C28" s="8" t="s">
        <v>357</v>
      </c>
      <c r="D28" s="21">
        <v>54283</v>
      </c>
      <c r="E28" s="8" t="s">
        <v>10</v>
      </c>
      <c r="F28" s="8" t="s">
        <v>371</v>
      </c>
    </row>
    <row r="29" spans="1:6" s="17" customFormat="1" ht="15">
      <c r="A29" s="22">
        <v>39629</v>
      </c>
      <c r="B29" s="8" t="s">
        <v>552</v>
      </c>
      <c r="C29" s="8" t="s">
        <v>333</v>
      </c>
      <c r="D29" s="21">
        <v>24315</v>
      </c>
      <c r="E29" s="26" t="s">
        <v>7</v>
      </c>
      <c r="F29" s="8" t="s">
        <v>334</v>
      </c>
    </row>
    <row r="30" spans="1:6" s="17" customFormat="1" ht="15">
      <c r="A30" s="22">
        <v>39576</v>
      </c>
      <c r="B30" s="8" t="s">
        <v>553</v>
      </c>
      <c r="C30" s="8" t="s">
        <v>118</v>
      </c>
      <c r="D30" s="10">
        <v>1408</v>
      </c>
      <c r="E30" s="8" t="s">
        <v>9</v>
      </c>
      <c r="F30" s="8" t="s">
        <v>698</v>
      </c>
    </row>
    <row r="31" spans="1:6" s="17" customFormat="1" ht="15">
      <c r="A31" s="22">
        <v>39388</v>
      </c>
      <c r="B31" s="8" t="s">
        <v>554</v>
      </c>
      <c r="C31" s="8" t="s">
        <v>315</v>
      </c>
      <c r="D31" s="10">
        <v>42799</v>
      </c>
      <c r="E31" s="8" t="s">
        <v>9</v>
      </c>
      <c r="F31" s="8" t="s">
        <v>316</v>
      </c>
    </row>
    <row r="32" spans="1:6" s="17" customFormat="1" ht="15">
      <c r="A32" s="22">
        <v>39405</v>
      </c>
      <c r="B32" s="8" t="s">
        <v>555</v>
      </c>
      <c r="C32" s="8" t="s">
        <v>315</v>
      </c>
      <c r="D32" s="10">
        <v>25371</v>
      </c>
      <c r="E32" s="8" t="s">
        <v>9</v>
      </c>
      <c r="F32" s="8" t="s">
        <v>317</v>
      </c>
    </row>
    <row r="33" spans="1:6" s="17" customFormat="1" ht="15">
      <c r="A33" s="22">
        <v>39420</v>
      </c>
      <c r="B33" s="8" t="s">
        <v>556</v>
      </c>
      <c r="C33" s="8" t="s">
        <v>313</v>
      </c>
      <c r="D33" s="10">
        <v>9922.75</v>
      </c>
      <c r="E33" s="8" t="s">
        <v>9</v>
      </c>
      <c r="F33" s="8" t="s">
        <v>314</v>
      </c>
    </row>
    <row r="34" spans="1:6" s="17" customFormat="1" ht="15">
      <c r="A34" s="22">
        <v>39647</v>
      </c>
      <c r="B34" s="8" t="s">
        <v>557</v>
      </c>
      <c r="C34" s="8" t="s">
        <v>330</v>
      </c>
      <c r="D34" s="10">
        <v>33900</v>
      </c>
      <c r="E34" s="8" t="s">
        <v>7</v>
      </c>
      <c r="F34" s="8" t="s">
        <v>331</v>
      </c>
    </row>
    <row r="35" spans="1:6" s="17" customFormat="1" ht="15">
      <c r="A35" s="22" t="s">
        <v>290</v>
      </c>
      <c r="B35" s="8" t="s">
        <v>558</v>
      </c>
      <c r="C35" s="8" t="s">
        <v>736</v>
      </c>
      <c r="D35" s="10">
        <v>675651.43</v>
      </c>
      <c r="E35" s="8" t="s">
        <v>7</v>
      </c>
      <c r="F35" s="8" t="s">
        <v>719</v>
      </c>
    </row>
    <row r="36" spans="1:6" s="17" customFormat="1" ht="15">
      <c r="A36" s="22" t="s">
        <v>67</v>
      </c>
      <c r="B36" s="8" t="s">
        <v>559</v>
      </c>
      <c r="C36" s="8" t="s">
        <v>68</v>
      </c>
      <c r="D36" s="10">
        <v>8457.88</v>
      </c>
      <c r="E36" s="8" t="s">
        <v>9</v>
      </c>
      <c r="F36" s="8" t="s">
        <v>69</v>
      </c>
    </row>
    <row r="37" spans="1:6" s="17" customFormat="1" ht="15">
      <c r="A37" s="22">
        <v>39520</v>
      </c>
      <c r="B37" s="8" t="s">
        <v>560</v>
      </c>
      <c r="C37" s="8" t="s">
        <v>307</v>
      </c>
      <c r="D37" s="10">
        <v>9439</v>
      </c>
      <c r="E37" s="8" t="s">
        <v>9</v>
      </c>
      <c r="F37" s="8" t="s">
        <v>308</v>
      </c>
    </row>
    <row r="38" spans="1:6" s="17" customFormat="1" ht="15">
      <c r="A38" s="22">
        <v>39384</v>
      </c>
      <c r="B38" s="8" t="s">
        <v>561</v>
      </c>
      <c r="C38" s="8" t="s">
        <v>324</v>
      </c>
      <c r="D38" s="10">
        <v>1380.98</v>
      </c>
      <c r="E38" s="8" t="s">
        <v>9</v>
      </c>
      <c r="F38" s="8" t="s">
        <v>321</v>
      </c>
    </row>
    <row r="39" spans="1:6" s="17" customFormat="1" ht="15">
      <c r="A39" s="22" t="s">
        <v>290</v>
      </c>
      <c r="B39" s="8" t="s">
        <v>562</v>
      </c>
      <c r="C39" s="8" t="s">
        <v>14</v>
      </c>
      <c r="D39" s="21" t="s">
        <v>288</v>
      </c>
      <c r="E39" s="8" t="s">
        <v>9</v>
      </c>
      <c r="F39" s="8" t="s">
        <v>289</v>
      </c>
    </row>
    <row r="40" spans="1:6" s="17" customFormat="1" ht="15">
      <c r="A40" s="22" t="s">
        <v>290</v>
      </c>
      <c r="B40" s="8" t="s">
        <v>563</v>
      </c>
      <c r="C40" s="8" t="s">
        <v>721</v>
      </c>
      <c r="D40" s="21">
        <v>24300</v>
      </c>
      <c r="E40" s="8" t="s">
        <v>7</v>
      </c>
      <c r="F40" s="8" t="s">
        <v>719</v>
      </c>
    </row>
    <row r="41" spans="1:6" s="17" customFormat="1" ht="15">
      <c r="A41" s="22" t="s">
        <v>60</v>
      </c>
      <c r="B41" s="8" t="s">
        <v>564</v>
      </c>
      <c r="C41" s="8" t="s">
        <v>58</v>
      </c>
      <c r="D41" s="21" t="s">
        <v>831</v>
      </c>
      <c r="E41" s="8" t="s">
        <v>9</v>
      </c>
      <c r="F41" s="8" t="s">
        <v>59</v>
      </c>
    </row>
    <row r="42" spans="1:6" s="13" customFormat="1" ht="15">
      <c r="A42" s="16" t="s">
        <v>228</v>
      </c>
      <c r="B42" s="8" t="s">
        <v>565</v>
      </c>
      <c r="C42" s="13" t="s">
        <v>58</v>
      </c>
      <c r="D42" s="23">
        <v>2900</v>
      </c>
      <c r="E42" s="13" t="s">
        <v>9</v>
      </c>
      <c r="F42" s="13" t="s">
        <v>59</v>
      </c>
    </row>
    <row r="43" spans="1:6" s="13" customFormat="1" ht="15">
      <c r="A43" s="16" t="s">
        <v>229</v>
      </c>
      <c r="B43" s="8" t="s">
        <v>566</v>
      </c>
      <c r="C43" s="13" t="s">
        <v>58</v>
      </c>
      <c r="D43" s="23">
        <v>2900</v>
      </c>
      <c r="E43" s="13" t="s">
        <v>9</v>
      </c>
      <c r="F43" s="13" t="s">
        <v>59</v>
      </c>
    </row>
    <row r="44" spans="1:6" s="13" customFormat="1" ht="15">
      <c r="A44" s="16" t="s">
        <v>230</v>
      </c>
      <c r="B44" s="8" t="s">
        <v>567</v>
      </c>
      <c r="C44" s="13" t="s">
        <v>58</v>
      </c>
      <c r="D44" s="23">
        <v>875</v>
      </c>
      <c r="E44" s="13" t="s">
        <v>9</v>
      </c>
      <c r="F44" s="13" t="s">
        <v>63</v>
      </c>
    </row>
    <row r="45" spans="1:6" s="13" customFormat="1" ht="15">
      <c r="A45" s="16" t="s">
        <v>290</v>
      </c>
      <c r="B45" s="8" t="s">
        <v>568</v>
      </c>
      <c r="C45" s="13" t="s">
        <v>727</v>
      </c>
      <c r="D45" s="23">
        <v>18949.67</v>
      </c>
      <c r="E45" s="13" t="s">
        <v>7</v>
      </c>
      <c r="F45" s="13" t="s">
        <v>719</v>
      </c>
    </row>
    <row r="46" spans="1:6" s="13" customFormat="1" ht="15">
      <c r="A46" s="12">
        <v>39384</v>
      </c>
      <c r="B46" s="8" t="s">
        <v>569</v>
      </c>
      <c r="C46" s="13" t="s">
        <v>322</v>
      </c>
      <c r="D46" s="23">
        <v>617.46</v>
      </c>
      <c r="E46" s="13" t="s">
        <v>9</v>
      </c>
      <c r="F46" s="13" t="s">
        <v>321</v>
      </c>
    </row>
    <row r="47" spans="1:6" s="17" customFormat="1" ht="15">
      <c r="A47" s="22">
        <v>39574</v>
      </c>
      <c r="B47" s="8" t="s">
        <v>570</v>
      </c>
      <c r="C47" s="8" t="s">
        <v>159</v>
      </c>
      <c r="D47" s="10">
        <v>450</v>
      </c>
      <c r="E47" s="8" t="s">
        <v>9</v>
      </c>
      <c r="F47" s="8" t="s">
        <v>700</v>
      </c>
    </row>
    <row r="48" spans="1:6" s="17" customFormat="1" ht="15">
      <c r="A48" s="22" t="s">
        <v>290</v>
      </c>
      <c r="B48" s="8" t="s">
        <v>571</v>
      </c>
      <c r="C48" s="8" t="s">
        <v>726</v>
      </c>
      <c r="D48" s="10">
        <v>272263.32</v>
      </c>
      <c r="E48" s="8" t="s">
        <v>7</v>
      </c>
      <c r="F48" s="8" t="s">
        <v>719</v>
      </c>
    </row>
    <row r="49" spans="1:6" s="17" customFormat="1" ht="15">
      <c r="A49" s="22" t="s">
        <v>167</v>
      </c>
      <c r="B49" s="8" t="s">
        <v>572</v>
      </c>
      <c r="C49" s="8" t="s">
        <v>168</v>
      </c>
      <c r="D49" s="21" t="s">
        <v>169</v>
      </c>
      <c r="E49" s="8" t="s">
        <v>9</v>
      </c>
      <c r="F49" s="8" t="s">
        <v>170</v>
      </c>
    </row>
    <row r="50" spans="1:6" s="17" customFormat="1" ht="15">
      <c r="A50" s="22" t="s">
        <v>290</v>
      </c>
      <c r="B50" s="8" t="s">
        <v>573</v>
      </c>
      <c r="C50" s="8" t="s">
        <v>826</v>
      </c>
      <c r="D50" s="21">
        <v>95001.02</v>
      </c>
      <c r="E50" s="8" t="s">
        <v>7</v>
      </c>
      <c r="F50" s="8" t="s">
        <v>719</v>
      </c>
    </row>
    <row r="51" spans="1:6" s="17" customFormat="1" ht="15">
      <c r="A51" s="22">
        <v>39385</v>
      </c>
      <c r="B51" s="8" t="s">
        <v>574</v>
      </c>
      <c r="C51" s="8" t="s">
        <v>320</v>
      </c>
      <c r="D51" s="21">
        <f>743.64+495.4+2019.2</f>
        <v>3258.24</v>
      </c>
      <c r="E51" s="8" t="s">
        <v>9</v>
      </c>
      <c r="F51" s="8" t="s">
        <v>321</v>
      </c>
    </row>
    <row r="52" spans="1:6" s="17" customFormat="1" ht="15">
      <c r="A52" s="22">
        <v>39600</v>
      </c>
      <c r="B52" s="8" t="s">
        <v>575</v>
      </c>
      <c r="C52" s="8" t="s">
        <v>65</v>
      </c>
      <c r="D52" s="10">
        <v>2186.4</v>
      </c>
      <c r="E52" s="8" t="s">
        <v>9</v>
      </c>
      <c r="F52" s="8" t="s">
        <v>62</v>
      </c>
    </row>
    <row r="53" spans="1:6" s="17" customFormat="1" ht="15">
      <c r="A53" s="22" t="s">
        <v>456</v>
      </c>
      <c r="B53" s="8" t="s">
        <v>576</v>
      </c>
      <c r="C53" s="8" t="s">
        <v>457</v>
      </c>
      <c r="D53" s="10">
        <v>19778.33</v>
      </c>
      <c r="E53" s="8" t="s">
        <v>9</v>
      </c>
      <c r="F53" s="8" t="s">
        <v>458</v>
      </c>
    </row>
    <row r="54" spans="1:6" s="17" customFormat="1" ht="15">
      <c r="A54" s="22">
        <v>39406</v>
      </c>
      <c r="B54" s="8" t="s">
        <v>577</v>
      </c>
      <c r="C54" s="8" t="s">
        <v>318</v>
      </c>
      <c r="D54" s="10">
        <v>17447</v>
      </c>
      <c r="E54" s="8" t="s">
        <v>9</v>
      </c>
      <c r="F54" s="8" t="s">
        <v>319</v>
      </c>
    </row>
    <row r="55" spans="1:6" s="17" customFormat="1" ht="15">
      <c r="A55" s="22" t="s">
        <v>290</v>
      </c>
      <c r="B55" s="8" t="s">
        <v>578</v>
      </c>
      <c r="C55" s="8" t="s">
        <v>834</v>
      </c>
      <c r="D55" s="10">
        <v>194000</v>
      </c>
      <c r="E55" s="8" t="s">
        <v>7</v>
      </c>
      <c r="F55" s="8" t="s">
        <v>719</v>
      </c>
    </row>
    <row r="56" spans="1:6" s="17" customFormat="1" ht="15">
      <c r="A56" s="22" t="s">
        <v>435</v>
      </c>
      <c r="B56" s="8" t="s">
        <v>579</v>
      </c>
      <c r="C56" s="8" t="s">
        <v>436</v>
      </c>
      <c r="D56" s="10">
        <v>244320</v>
      </c>
      <c r="E56" s="8" t="s">
        <v>9</v>
      </c>
      <c r="F56" s="8" t="s">
        <v>437</v>
      </c>
    </row>
    <row r="57" spans="1:6" s="17" customFormat="1" ht="15">
      <c r="A57" s="22">
        <v>39652</v>
      </c>
      <c r="B57" s="8" t="s">
        <v>580</v>
      </c>
      <c r="C57" s="8" t="s">
        <v>390</v>
      </c>
      <c r="D57" s="10">
        <v>50700</v>
      </c>
      <c r="E57" s="8" t="s">
        <v>10</v>
      </c>
      <c r="F57" s="8" t="s">
        <v>391</v>
      </c>
    </row>
    <row r="58" spans="1:6" s="17" customFormat="1" ht="15">
      <c r="A58" s="22">
        <v>39532</v>
      </c>
      <c r="B58" s="8" t="s">
        <v>581</v>
      </c>
      <c r="C58" s="8" t="s">
        <v>702</v>
      </c>
      <c r="D58" s="10">
        <v>350</v>
      </c>
      <c r="E58" s="8" t="s">
        <v>9</v>
      </c>
      <c r="F58" s="8" t="s">
        <v>63</v>
      </c>
    </row>
    <row r="59" spans="1:6" s="17" customFormat="1" ht="15">
      <c r="A59" s="22">
        <v>39630</v>
      </c>
      <c r="B59" s="8" t="s">
        <v>835</v>
      </c>
      <c r="C59" s="8" t="s">
        <v>332</v>
      </c>
      <c r="D59" s="10">
        <v>43644.8</v>
      </c>
      <c r="E59" s="8" t="s">
        <v>7</v>
      </c>
      <c r="F59" s="8" t="s">
        <v>703</v>
      </c>
    </row>
    <row r="60" spans="1:6" s="17" customFormat="1" ht="15">
      <c r="A60" s="22" t="s">
        <v>220</v>
      </c>
      <c r="B60" s="8" t="s">
        <v>836</v>
      </c>
      <c r="C60" s="8" t="s">
        <v>111</v>
      </c>
      <c r="D60" s="10">
        <v>6350</v>
      </c>
      <c r="E60" s="8" t="s">
        <v>9</v>
      </c>
      <c r="F60" s="8" t="s">
        <v>93</v>
      </c>
    </row>
    <row r="61" spans="1:6" s="17" customFormat="1" ht="15">
      <c r="A61" s="22" t="s">
        <v>290</v>
      </c>
      <c r="B61" s="8" t="s">
        <v>837</v>
      </c>
      <c r="C61" s="8" t="s">
        <v>738</v>
      </c>
      <c r="D61" s="10">
        <v>4256607.66</v>
      </c>
      <c r="E61" s="8" t="s">
        <v>7</v>
      </c>
      <c r="F61" s="8" t="s">
        <v>719</v>
      </c>
    </row>
    <row r="62" spans="1:6" s="17" customFormat="1" ht="15">
      <c r="A62" s="22">
        <v>39631</v>
      </c>
      <c r="B62" s="8" t="s">
        <v>838</v>
      </c>
      <c r="C62" s="8" t="s">
        <v>66</v>
      </c>
      <c r="D62" s="10">
        <v>1379.34</v>
      </c>
      <c r="E62" s="8" t="s">
        <v>9</v>
      </c>
      <c r="F62" s="8" t="s">
        <v>63</v>
      </c>
    </row>
    <row r="63" spans="1:6" s="17" customFormat="1" ht="15">
      <c r="A63" s="22" t="s">
        <v>290</v>
      </c>
      <c r="B63" s="8" t="s">
        <v>839</v>
      </c>
      <c r="C63" s="8" t="s">
        <v>716</v>
      </c>
      <c r="D63" s="10">
        <f>150000+18431.03</f>
        <v>168431.03</v>
      </c>
      <c r="E63" s="8" t="s">
        <v>7</v>
      </c>
      <c r="F63" s="8" t="s">
        <v>752</v>
      </c>
    </row>
    <row r="64" spans="1:6" s="17" customFormat="1" ht="15">
      <c r="A64" s="22" t="s">
        <v>290</v>
      </c>
      <c r="B64" s="8" t="s">
        <v>840</v>
      </c>
      <c r="C64" s="8" t="s">
        <v>718</v>
      </c>
      <c r="D64" s="10">
        <v>50000</v>
      </c>
      <c r="E64" s="8" t="s">
        <v>7</v>
      </c>
      <c r="F64" s="8" t="s">
        <v>719</v>
      </c>
    </row>
    <row r="65" spans="1:6" s="17" customFormat="1" ht="15">
      <c r="A65" s="22" t="s">
        <v>221</v>
      </c>
      <c r="B65" s="8" t="s">
        <v>841</v>
      </c>
      <c r="C65" s="8" t="s">
        <v>112</v>
      </c>
      <c r="D65" s="10">
        <v>4500</v>
      </c>
      <c r="E65" s="8" t="s">
        <v>9</v>
      </c>
      <c r="F65" s="8" t="s">
        <v>113</v>
      </c>
    </row>
    <row r="66" spans="1:6" s="17" customFormat="1" ht="15">
      <c r="A66" s="22">
        <v>39587</v>
      </c>
      <c r="B66" s="8" t="s">
        <v>842</v>
      </c>
      <c r="C66" s="8" t="s">
        <v>309</v>
      </c>
      <c r="D66" s="10">
        <f>397.3+384.8+576+79.48</f>
        <v>1437.58</v>
      </c>
      <c r="E66" s="8" t="s">
        <v>9</v>
      </c>
      <c r="F66" s="8" t="s">
        <v>296</v>
      </c>
    </row>
    <row r="67" spans="1:6" s="17" customFormat="1" ht="15">
      <c r="A67" s="22" t="s">
        <v>99</v>
      </c>
      <c r="B67" s="8" t="s">
        <v>843</v>
      </c>
      <c r="C67" s="8" t="s">
        <v>392</v>
      </c>
      <c r="D67" s="10">
        <f>247260+261856.08</f>
        <v>509116.07999999996</v>
      </c>
      <c r="E67" s="8" t="s">
        <v>9</v>
      </c>
      <c r="F67" s="8" t="s">
        <v>393</v>
      </c>
    </row>
    <row r="68" spans="1:6" s="17" customFormat="1" ht="15">
      <c r="A68" s="22">
        <v>39533</v>
      </c>
      <c r="B68" s="8" t="s">
        <v>844</v>
      </c>
      <c r="C68" s="8" t="s">
        <v>300</v>
      </c>
      <c r="D68" s="10">
        <v>8932</v>
      </c>
      <c r="E68" s="8" t="s">
        <v>7</v>
      </c>
      <c r="F68" s="8" t="s">
        <v>301</v>
      </c>
    </row>
    <row r="69" spans="1:6" s="17" customFormat="1" ht="15">
      <c r="A69" s="22" t="s">
        <v>290</v>
      </c>
      <c r="B69" s="8" t="s">
        <v>845</v>
      </c>
      <c r="C69" s="8" t="s">
        <v>739</v>
      </c>
      <c r="D69" s="10">
        <v>128813.85</v>
      </c>
      <c r="E69" s="8" t="s">
        <v>7</v>
      </c>
      <c r="F69" s="8" t="s">
        <v>719</v>
      </c>
    </row>
    <row r="70" spans="1:6" s="17" customFormat="1" ht="15">
      <c r="A70" s="22">
        <v>39659</v>
      </c>
      <c r="B70" s="8" t="s">
        <v>846</v>
      </c>
      <c r="C70" s="8" t="s">
        <v>369</v>
      </c>
      <c r="D70" s="10">
        <f>2222.1+641.44</f>
        <v>2863.54</v>
      </c>
      <c r="E70" s="8" t="s">
        <v>10</v>
      </c>
      <c r="F70" s="8" t="s">
        <v>370</v>
      </c>
    </row>
    <row r="71" spans="1:6" s="17" customFormat="1" ht="15">
      <c r="A71" s="22">
        <v>39377</v>
      </c>
      <c r="B71" s="8" t="s">
        <v>847</v>
      </c>
      <c r="C71" s="8" t="s">
        <v>283</v>
      </c>
      <c r="D71" s="10">
        <v>5781.92</v>
      </c>
      <c r="E71" s="8" t="s">
        <v>9</v>
      </c>
      <c r="F71" s="8" t="s">
        <v>321</v>
      </c>
    </row>
    <row r="72" spans="1:6" s="17" customFormat="1" ht="15">
      <c r="A72" s="22" t="s">
        <v>290</v>
      </c>
      <c r="B72" s="8" t="s">
        <v>848</v>
      </c>
      <c r="C72" s="8" t="s">
        <v>723</v>
      </c>
      <c r="D72" s="10">
        <v>593932.33</v>
      </c>
      <c r="E72" s="8" t="s">
        <v>7</v>
      </c>
      <c r="F72" s="8" t="s">
        <v>719</v>
      </c>
    </row>
    <row r="73" spans="1:6" s="17" customFormat="1" ht="15">
      <c r="A73" s="22">
        <v>39576</v>
      </c>
      <c r="B73" s="8" t="s">
        <v>849</v>
      </c>
      <c r="C73" s="8" t="s">
        <v>409</v>
      </c>
      <c r="D73" s="10">
        <v>9509.13</v>
      </c>
      <c r="E73" s="8" t="s">
        <v>7</v>
      </c>
      <c r="F73" s="8" t="s">
        <v>302</v>
      </c>
    </row>
    <row r="74" spans="1:6" s="17" customFormat="1" ht="15">
      <c r="A74" s="22">
        <v>39588</v>
      </c>
      <c r="B74" s="8" t="s">
        <v>850</v>
      </c>
      <c r="C74" s="8" t="s">
        <v>295</v>
      </c>
      <c r="D74" s="10">
        <v>19675.05</v>
      </c>
      <c r="E74" s="8" t="s">
        <v>9</v>
      </c>
      <c r="F74" s="8" t="s">
        <v>296</v>
      </c>
    </row>
    <row r="75" spans="1:6" s="17" customFormat="1" ht="15">
      <c r="A75" s="22" t="s">
        <v>290</v>
      </c>
      <c r="B75" s="8" t="s">
        <v>851</v>
      </c>
      <c r="C75" s="8" t="s">
        <v>722</v>
      </c>
      <c r="D75" s="10">
        <v>260156.24</v>
      </c>
      <c r="E75" s="8" t="s">
        <v>7</v>
      </c>
      <c r="F75" s="8" t="s">
        <v>719</v>
      </c>
    </row>
    <row r="76" spans="1:6" s="17" customFormat="1" ht="15">
      <c r="A76" s="22">
        <v>39612</v>
      </c>
      <c r="B76" s="8" t="s">
        <v>852</v>
      </c>
      <c r="C76" s="8" t="s">
        <v>270</v>
      </c>
      <c r="D76" s="10">
        <f>10750+64500</f>
        <v>75250</v>
      </c>
      <c r="E76" s="8" t="s">
        <v>7</v>
      </c>
      <c r="F76" s="8" t="s">
        <v>294</v>
      </c>
    </row>
    <row r="77" spans="1:6" s="17" customFormat="1" ht="15">
      <c r="A77" s="22">
        <v>39548</v>
      </c>
      <c r="B77" s="8" t="s">
        <v>853</v>
      </c>
      <c r="C77" s="8" t="s">
        <v>270</v>
      </c>
      <c r="D77" s="10">
        <v>10750</v>
      </c>
      <c r="E77" s="8" t="s">
        <v>7</v>
      </c>
      <c r="F77" s="8" t="s">
        <v>306</v>
      </c>
    </row>
    <row r="78" spans="1:6" s="17" customFormat="1" ht="15">
      <c r="A78" s="22" t="s">
        <v>290</v>
      </c>
      <c r="B78" s="8" t="s">
        <v>854</v>
      </c>
      <c r="C78" s="8" t="s">
        <v>756</v>
      </c>
      <c r="D78" s="10">
        <v>75994.61</v>
      </c>
      <c r="E78" s="8" t="s">
        <v>7</v>
      </c>
      <c r="F78" s="8" t="s">
        <v>719</v>
      </c>
    </row>
    <row r="79" spans="1:6" s="17" customFormat="1" ht="15">
      <c r="A79" s="22" t="s">
        <v>290</v>
      </c>
      <c r="B79" s="8" t="s">
        <v>855</v>
      </c>
      <c r="C79" s="8" t="s">
        <v>824</v>
      </c>
      <c r="D79" s="10">
        <v>7705.94</v>
      </c>
      <c r="E79" s="8" t="s">
        <v>7</v>
      </c>
      <c r="F79" s="8" t="s">
        <v>719</v>
      </c>
    </row>
    <row r="80" spans="1:6" s="17" customFormat="1" ht="15">
      <c r="A80" s="22">
        <v>39587</v>
      </c>
      <c r="B80" s="8" t="s">
        <v>856</v>
      </c>
      <c r="C80" s="8" t="s">
        <v>310</v>
      </c>
      <c r="D80" s="10">
        <v>8800</v>
      </c>
      <c r="E80" s="8" t="s">
        <v>9</v>
      </c>
      <c r="F80" s="8" t="s">
        <v>311</v>
      </c>
    </row>
    <row r="81" spans="1:6" s="17" customFormat="1" ht="15">
      <c r="A81" s="22" t="s">
        <v>197</v>
      </c>
      <c r="B81" s="8" t="s">
        <v>857</v>
      </c>
      <c r="C81" s="8" t="s">
        <v>23</v>
      </c>
      <c r="D81" s="10">
        <f>2741.9+2741.9+2741.9+2741.9+2741.9</f>
        <v>13709.5</v>
      </c>
      <c r="E81" s="8" t="s">
        <v>9</v>
      </c>
      <c r="F81" s="8" t="s">
        <v>22</v>
      </c>
    </row>
    <row r="82" spans="1:6" s="13" customFormat="1" ht="15">
      <c r="A82" s="16" t="s">
        <v>24</v>
      </c>
      <c r="B82" s="8" t="s">
        <v>858</v>
      </c>
      <c r="C82" s="13" t="s">
        <v>23</v>
      </c>
      <c r="D82" s="23">
        <f>10000+60000</f>
        <v>70000</v>
      </c>
      <c r="E82" s="8" t="s">
        <v>9</v>
      </c>
      <c r="F82" s="13" t="s">
        <v>22</v>
      </c>
    </row>
    <row r="83" spans="1:6" s="13" customFormat="1" ht="15">
      <c r="A83" s="16" t="s">
        <v>290</v>
      </c>
      <c r="B83" s="8" t="s">
        <v>859</v>
      </c>
      <c r="C83" s="13" t="s">
        <v>724</v>
      </c>
      <c r="D83" s="23">
        <v>386616.32</v>
      </c>
      <c r="E83" s="8" t="s">
        <v>7</v>
      </c>
      <c r="F83" s="13" t="s">
        <v>719</v>
      </c>
    </row>
    <row r="84" spans="1:6" s="13" customFormat="1" ht="15">
      <c r="A84" s="12">
        <v>39548</v>
      </c>
      <c r="B84" s="8" t="s">
        <v>860</v>
      </c>
      <c r="C84" s="13" t="s">
        <v>64</v>
      </c>
      <c r="D84" s="23">
        <v>1975</v>
      </c>
      <c r="E84" s="13" t="s">
        <v>9</v>
      </c>
      <c r="F84" s="13" t="s">
        <v>63</v>
      </c>
    </row>
    <row r="85" spans="1:6" s="13" customFormat="1" ht="15">
      <c r="A85" s="12" t="s">
        <v>290</v>
      </c>
      <c r="B85" s="8" t="s">
        <v>861</v>
      </c>
      <c r="C85" s="13" t="s">
        <v>725</v>
      </c>
      <c r="D85" s="23">
        <v>264784.24</v>
      </c>
      <c r="E85" s="13" t="s">
        <v>7</v>
      </c>
      <c r="F85" s="13" t="s">
        <v>719</v>
      </c>
    </row>
    <row r="86" spans="1:6" s="13" customFormat="1" ht="15">
      <c r="A86" s="12" t="s">
        <v>217</v>
      </c>
      <c r="B86" s="8" t="s">
        <v>862</v>
      </c>
      <c r="C86" s="13" t="s">
        <v>123</v>
      </c>
      <c r="D86" s="23">
        <v>3750</v>
      </c>
      <c r="E86" s="13" t="s">
        <v>7</v>
      </c>
      <c r="F86" s="13" t="s">
        <v>124</v>
      </c>
    </row>
    <row r="87" spans="1:6" s="13" customFormat="1" ht="15">
      <c r="A87" s="12">
        <v>39412</v>
      </c>
      <c r="B87" s="8" t="s">
        <v>863</v>
      </c>
      <c r="C87" s="13" t="s">
        <v>312</v>
      </c>
      <c r="D87" s="23">
        <f>2400+2210.5</f>
        <v>4610.5</v>
      </c>
      <c r="E87" s="13" t="s">
        <v>7</v>
      </c>
      <c r="F87" s="13" t="s">
        <v>704</v>
      </c>
    </row>
    <row r="88" spans="1:6" s="13" customFormat="1" ht="15">
      <c r="A88" s="12" t="s">
        <v>290</v>
      </c>
      <c r="B88" s="8" t="s">
        <v>864</v>
      </c>
      <c r="C88" s="13" t="s">
        <v>823</v>
      </c>
      <c r="D88" s="23">
        <v>1000</v>
      </c>
      <c r="E88" s="13" t="s">
        <v>7</v>
      </c>
      <c r="F88" s="13" t="s">
        <v>719</v>
      </c>
    </row>
    <row r="89" spans="1:6" s="13" customFormat="1" ht="15">
      <c r="A89" s="12" t="s">
        <v>290</v>
      </c>
      <c r="B89" s="8" t="s">
        <v>865</v>
      </c>
      <c r="C89" s="13" t="s">
        <v>764</v>
      </c>
      <c r="D89" s="23">
        <v>109665.09</v>
      </c>
      <c r="E89" s="13" t="s">
        <v>7</v>
      </c>
      <c r="F89" s="13" t="s">
        <v>719</v>
      </c>
    </row>
    <row r="90" spans="1:6" s="13" customFormat="1" ht="15">
      <c r="A90" s="12">
        <v>39384</v>
      </c>
      <c r="B90" s="8" t="s">
        <v>866</v>
      </c>
      <c r="C90" s="13" t="s">
        <v>323</v>
      </c>
      <c r="D90" s="23">
        <f>3033.18+495.78</f>
        <v>3528.96</v>
      </c>
      <c r="E90" s="13" t="s">
        <v>9</v>
      </c>
      <c r="F90" s="13" t="s">
        <v>321</v>
      </c>
    </row>
    <row r="91" spans="1:6" s="13" customFormat="1" ht="15">
      <c r="A91" s="12">
        <v>39528</v>
      </c>
      <c r="B91" s="8" t="s">
        <v>867</v>
      </c>
      <c r="C91" s="13" t="s">
        <v>61</v>
      </c>
      <c r="D91" s="23">
        <v>780</v>
      </c>
      <c r="E91" s="13" t="s">
        <v>9</v>
      </c>
      <c r="F91" s="13" t="s">
        <v>62</v>
      </c>
    </row>
    <row r="98" ht="15">
      <c r="C98" t="s">
        <v>31</v>
      </c>
    </row>
  </sheetData>
  <sheetProtection/>
  <mergeCells count="1">
    <mergeCell ref="A1:IV2"/>
  </mergeCells>
  <printOptions gridLines="1"/>
  <pageMargins left="0.7" right="0.7" top="0.75" bottom="0.75" header="0.3" footer="0.3"/>
  <pageSetup horizontalDpi="600" verticalDpi="600" orientation="landscape" scale="82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7.421875" style="5" bestFit="1" customWidth="1"/>
    <col min="2" max="2" width="18.7109375" style="0" bestFit="1" customWidth="1"/>
    <col min="3" max="3" width="44.140625" style="0" bestFit="1" customWidth="1"/>
    <col min="4" max="4" width="13.28125" style="1" customWidth="1"/>
    <col min="5" max="5" width="14.7109375" style="0" customWidth="1"/>
    <col min="6" max="6" width="38.140625" style="0" bestFit="1" customWidth="1"/>
  </cols>
  <sheetData>
    <row r="1" s="27" customFormat="1" ht="15">
      <c r="A1" s="27" t="s">
        <v>711</v>
      </c>
    </row>
    <row r="2" s="27" customFormat="1" ht="15"/>
    <row r="3" ht="15">
      <c r="D3" s="2"/>
    </row>
    <row r="4" spans="1:6" ht="15">
      <c r="A4" s="6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</row>
    <row r="5" spans="1:6" s="17" customFormat="1" ht="15">
      <c r="A5" s="24" t="s">
        <v>211</v>
      </c>
      <c r="B5" s="8" t="s">
        <v>459</v>
      </c>
      <c r="C5" s="9" t="s">
        <v>740</v>
      </c>
      <c r="D5" s="10">
        <v>14025</v>
      </c>
      <c r="E5" s="9" t="s">
        <v>7</v>
      </c>
      <c r="F5" s="9" t="s">
        <v>719</v>
      </c>
    </row>
    <row r="6" spans="1:6" s="17" customFormat="1" ht="15">
      <c r="A6" s="11" t="s">
        <v>868</v>
      </c>
      <c r="B6" s="8" t="s">
        <v>460</v>
      </c>
      <c r="C6" s="9" t="s">
        <v>433</v>
      </c>
      <c r="D6" s="10">
        <v>360357.13</v>
      </c>
      <c r="E6" s="9" t="s">
        <v>9</v>
      </c>
      <c r="F6" s="9" t="s">
        <v>434</v>
      </c>
    </row>
    <row r="7" spans="1:6" s="17" customFormat="1" ht="15">
      <c r="A7" s="11" t="s">
        <v>211</v>
      </c>
      <c r="B7" s="8" t="s">
        <v>461</v>
      </c>
      <c r="C7" s="8" t="s">
        <v>748</v>
      </c>
      <c r="D7" s="10">
        <v>1000000</v>
      </c>
      <c r="E7" s="8" t="s">
        <v>7</v>
      </c>
      <c r="F7" s="8" t="s">
        <v>719</v>
      </c>
    </row>
    <row r="8" spans="1:6" s="17" customFormat="1" ht="15">
      <c r="A8" s="11" t="s">
        <v>211</v>
      </c>
      <c r="B8" s="8" t="s">
        <v>462</v>
      </c>
      <c r="C8" s="8" t="s">
        <v>749</v>
      </c>
      <c r="D8" s="10">
        <v>408000</v>
      </c>
      <c r="E8" s="8" t="s">
        <v>7</v>
      </c>
      <c r="F8" s="8" t="s">
        <v>719</v>
      </c>
    </row>
    <row r="9" spans="1:6" s="17" customFormat="1" ht="15">
      <c r="A9" s="11" t="s">
        <v>211</v>
      </c>
      <c r="B9" s="8" t="s">
        <v>463</v>
      </c>
      <c r="C9" s="8" t="s">
        <v>730</v>
      </c>
      <c r="D9" s="10">
        <v>556799.75</v>
      </c>
      <c r="E9" s="8" t="s">
        <v>7</v>
      </c>
      <c r="F9" s="8" t="s">
        <v>719</v>
      </c>
    </row>
    <row r="10" spans="1:6" s="17" customFormat="1" ht="15">
      <c r="A10" s="11" t="s">
        <v>211</v>
      </c>
      <c r="B10" s="8" t="s">
        <v>464</v>
      </c>
      <c r="C10" s="8" t="s">
        <v>757</v>
      </c>
      <c r="D10" s="10">
        <v>23498.49</v>
      </c>
      <c r="E10" s="8" t="s">
        <v>7</v>
      </c>
      <c r="F10" s="8" t="s">
        <v>719</v>
      </c>
    </row>
    <row r="11" spans="1:6" s="17" customFormat="1" ht="15">
      <c r="A11" s="11" t="s">
        <v>211</v>
      </c>
      <c r="B11" s="8" t="s">
        <v>465</v>
      </c>
      <c r="C11" s="8" t="s">
        <v>759</v>
      </c>
      <c r="D11" s="10">
        <v>6789.66</v>
      </c>
      <c r="E11" s="8" t="s">
        <v>7</v>
      </c>
      <c r="F11" s="8" t="s">
        <v>719</v>
      </c>
    </row>
    <row r="12" spans="1:6" s="17" customFormat="1" ht="15">
      <c r="A12" s="11" t="s">
        <v>211</v>
      </c>
      <c r="B12" s="8" t="s">
        <v>466</v>
      </c>
      <c r="C12" s="8" t="s">
        <v>744</v>
      </c>
      <c r="D12" s="10">
        <v>75000</v>
      </c>
      <c r="E12" s="8" t="s">
        <v>7</v>
      </c>
      <c r="F12" s="8" t="s">
        <v>719</v>
      </c>
    </row>
    <row r="13" spans="1:6" s="17" customFormat="1" ht="15">
      <c r="A13" s="11" t="s">
        <v>741</v>
      </c>
      <c r="B13" s="8" t="s">
        <v>467</v>
      </c>
      <c r="C13" s="8" t="s">
        <v>742</v>
      </c>
      <c r="D13" s="10">
        <v>75000</v>
      </c>
      <c r="E13" s="8" t="s">
        <v>7</v>
      </c>
      <c r="F13" s="8" t="s">
        <v>719</v>
      </c>
    </row>
    <row r="14" spans="1:6" s="17" customFormat="1" ht="15">
      <c r="A14" s="11" t="s">
        <v>211</v>
      </c>
      <c r="B14" s="8" t="s">
        <v>468</v>
      </c>
      <c r="C14" s="8" t="s">
        <v>753</v>
      </c>
      <c r="D14" s="10">
        <v>500</v>
      </c>
      <c r="E14" s="8" t="s">
        <v>7</v>
      </c>
      <c r="F14" s="8" t="s">
        <v>719</v>
      </c>
    </row>
    <row r="15" spans="1:6" s="17" customFormat="1" ht="15">
      <c r="A15" s="11" t="s">
        <v>211</v>
      </c>
      <c r="B15" s="8" t="s">
        <v>469</v>
      </c>
      <c r="C15" s="8" t="s">
        <v>746</v>
      </c>
      <c r="D15" s="10">
        <v>65000</v>
      </c>
      <c r="E15" s="8" t="s">
        <v>7</v>
      </c>
      <c r="F15" s="8" t="s">
        <v>719</v>
      </c>
    </row>
    <row r="16" spans="1:6" s="17" customFormat="1" ht="15">
      <c r="A16" s="11" t="s">
        <v>211</v>
      </c>
      <c r="B16" s="8" t="s">
        <v>470</v>
      </c>
      <c r="C16" s="8" t="s">
        <v>745</v>
      </c>
      <c r="D16" s="10">
        <v>75000</v>
      </c>
      <c r="E16" s="8" t="s">
        <v>7</v>
      </c>
      <c r="F16" s="8" t="s">
        <v>719</v>
      </c>
    </row>
    <row r="17" spans="1:6" s="17" customFormat="1" ht="15">
      <c r="A17" s="11" t="s">
        <v>211</v>
      </c>
      <c r="B17" s="8" t="s">
        <v>471</v>
      </c>
      <c r="C17" s="8" t="s">
        <v>743</v>
      </c>
      <c r="D17" s="10">
        <v>75000</v>
      </c>
      <c r="E17" s="8" t="s">
        <v>7</v>
      </c>
      <c r="F17" s="8" t="s">
        <v>719</v>
      </c>
    </row>
    <row r="18" spans="1:6" s="17" customFormat="1" ht="15">
      <c r="A18" s="11" t="s">
        <v>211</v>
      </c>
      <c r="B18" s="8" t="s">
        <v>472</v>
      </c>
      <c r="C18" s="8" t="s">
        <v>758</v>
      </c>
      <c r="D18" s="10">
        <v>9042.14</v>
      </c>
      <c r="E18" s="8" t="s">
        <v>7</v>
      </c>
      <c r="F18" s="8" t="s">
        <v>719</v>
      </c>
    </row>
    <row r="19" spans="1:6" s="17" customFormat="1" ht="15">
      <c r="A19" s="7">
        <v>39253</v>
      </c>
      <c r="B19" s="8" t="s">
        <v>473</v>
      </c>
      <c r="C19" s="9" t="s">
        <v>6</v>
      </c>
      <c r="D19" s="10">
        <v>32530.94</v>
      </c>
      <c r="E19" s="9" t="s">
        <v>7</v>
      </c>
      <c r="F19" s="9" t="s">
        <v>375</v>
      </c>
    </row>
    <row r="20" spans="1:6" s="17" customFormat="1" ht="15">
      <c r="A20" s="11" t="s">
        <v>211</v>
      </c>
      <c r="B20" s="8" t="s">
        <v>474</v>
      </c>
      <c r="C20" s="8" t="s">
        <v>95</v>
      </c>
      <c r="D20" s="10">
        <v>9332</v>
      </c>
      <c r="E20" s="8" t="s">
        <v>9</v>
      </c>
      <c r="F20" s="8" t="s">
        <v>173</v>
      </c>
    </row>
    <row r="21" spans="1:6" s="17" customFormat="1" ht="15">
      <c r="A21" s="11" t="s">
        <v>209</v>
      </c>
      <c r="B21" s="8" t="s">
        <v>475</v>
      </c>
      <c r="C21" s="8" t="s">
        <v>95</v>
      </c>
      <c r="D21" s="10">
        <f>5756+5756</f>
        <v>11512</v>
      </c>
      <c r="E21" s="8" t="s">
        <v>9</v>
      </c>
      <c r="F21" s="8" t="s">
        <v>103</v>
      </c>
    </row>
    <row r="22" spans="1:6" s="13" customFormat="1" ht="15">
      <c r="A22" s="16" t="s">
        <v>209</v>
      </c>
      <c r="B22" s="8" t="s">
        <v>476</v>
      </c>
      <c r="C22" s="13" t="s">
        <v>95</v>
      </c>
      <c r="D22" s="23">
        <f>4324+4440</f>
        <v>8764</v>
      </c>
      <c r="E22" s="13" t="s">
        <v>9</v>
      </c>
      <c r="F22" s="13" t="s">
        <v>101</v>
      </c>
    </row>
    <row r="23" spans="1:6" s="13" customFormat="1" ht="15">
      <c r="A23" s="16" t="s">
        <v>209</v>
      </c>
      <c r="B23" s="8" t="s">
        <v>477</v>
      </c>
      <c r="C23" s="13" t="s">
        <v>95</v>
      </c>
      <c r="D23" s="23">
        <f>6771+6970</f>
        <v>13741</v>
      </c>
      <c r="E23" s="13" t="s">
        <v>9</v>
      </c>
      <c r="F23" s="13" t="s">
        <v>100</v>
      </c>
    </row>
    <row r="24" spans="1:6" s="17" customFormat="1" ht="15">
      <c r="A24" s="11" t="s">
        <v>209</v>
      </c>
      <c r="B24" s="8" t="s">
        <v>478</v>
      </c>
      <c r="C24" s="8" t="s">
        <v>95</v>
      </c>
      <c r="D24" s="10">
        <f>5756+5756</f>
        <v>11512</v>
      </c>
      <c r="E24" s="8" t="s">
        <v>9</v>
      </c>
      <c r="F24" s="8" t="s">
        <v>102</v>
      </c>
    </row>
    <row r="25" spans="1:6" s="17" customFormat="1" ht="15">
      <c r="A25" s="11" t="s">
        <v>209</v>
      </c>
      <c r="B25" s="8" t="s">
        <v>479</v>
      </c>
      <c r="C25" s="8" t="s">
        <v>92</v>
      </c>
      <c r="D25" s="10">
        <v>105903</v>
      </c>
      <c r="E25" s="8" t="s">
        <v>9</v>
      </c>
      <c r="F25" s="8" t="s">
        <v>93</v>
      </c>
    </row>
    <row r="26" spans="1:6" s="17" customFormat="1" ht="15">
      <c r="A26" s="22">
        <v>39217</v>
      </c>
      <c r="B26" s="8" t="s">
        <v>480</v>
      </c>
      <c r="C26" s="8" t="s">
        <v>376</v>
      </c>
      <c r="D26" s="10">
        <v>14950</v>
      </c>
      <c r="E26" s="8" t="s">
        <v>7</v>
      </c>
      <c r="F26" s="8" t="s">
        <v>377</v>
      </c>
    </row>
    <row r="27" spans="1:6" s="17" customFormat="1" ht="15">
      <c r="A27" s="22" t="s">
        <v>211</v>
      </c>
      <c r="B27" s="8" t="s">
        <v>481</v>
      </c>
      <c r="C27" s="8" t="s">
        <v>755</v>
      </c>
      <c r="D27" s="10">
        <v>10978.03</v>
      </c>
      <c r="E27" s="8" t="s">
        <v>7</v>
      </c>
      <c r="F27" s="8" t="s">
        <v>719</v>
      </c>
    </row>
    <row r="28" spans="1:6" s="17" customFormat="1" ht="15">
      <c r="A28" s="22" t="s">
        <v>174</v>
      </c>
      <c r="B28" s="8" t="s">
        <v>482</v>
      </c>
      <c r="C28" s="8" t="s">
        <v>175</v>
      </c>
      <c r="D28" s="10">
        <v>40100</v>
      </c>
      <c r="E28" s="8" t="s">
        <v>9</v>
      </c>
      <c r="F28" s="8" t="s">
        <v>176</v>
      </c>
    </row>
    <row r="29" spans="1:6" s="17" customFormat="1" ht="15">
      <c r="A29" s="22">
        <v>39259</v>
      </c>
      <c r="B29" s="8" t="s">
        <v>483</v>
      </c>
      <c r="C29" s="8" t="s">
        <v>357</v>
      </c>
      <c r="D29" s="10">
        <v>11900</v>
      </c>
      <c r="E29" s="8" t="s">
        <v>10</v>
      </c>
      <c r="F29" s="8" t="s">
        <v>358</v>
      </c>
    </row>
    <row r="30" spans="1:6" s="17" customFormat="1" ht="15">
      <c r="A30" s="11" t="s">
        <v>153</v>
      </c>
      <c r="B30" s="8" t="s">
        <v>484</v>
      </c>
      <c r="C30" s="8" t="s">
        <v>154</v>
      </c>
      <c r="D30" s="10">
        <v>2316</v>
      </c>
      <c r="E30" s="8" t="s">
        <v>7</v>
      </c>
      <c r="F30" s="8" t="s">
        <v>155</v>
      </c>
    </row>
    <row r="31" spans="1:6" s="17" customFormat="1" ht="15">
      <c r="A31" s="22">
        <v>39189</v>
      </c>
      <c r="B31" s="8" t="s">
        <v>485</v>
      </c>
      <c r="C31" s="8" t="s">
        <v>361</v>
      </c>
      <c r="D31" s="10">
        <v>31179</v>
      </c>
      <c r="E31" s="8" t="s">
        <v>10</v>
      </c>
      <c r="F31" s="8" t="s">
        <v>362</v>
      </c>
    </row>
    <row r="32" spans="1:6" s="17" customFormat="1" ht="15">
      <c r="A32" s="11" t="s">
        <v>117</v>
      </c>
      <c r="B32" s="8" t="s">
        <v>486</v>
      </c>
      <c r="C32" s="8" t="s">
        <v>118</v>
      </c>
      <c r="D32" s="10">
        <v>860</v>
      </c>
      <c r="E32" s="8" t="s">
        <v>9</v>
      </c>
      <c r="F32" s="8" t="s">
        <v>698</v>
      </c>
    </row>
    <row r="33" spans="1:6" s="17" customFormat="1" ht="15">
      <c r="A33" s="11" t="s">
        <v>179</v>
      </c>
      <c r="B33" s="8" t="s">
        <v>487</v>
      </c>
      <c r="C33" s="8" t="s">
        <v>180</v>
      </c>
      <c r="D33" s="10">
        <v>2191.76</v>
      </c>
      <c r="E33" s="8" t="s">
        <v>7</v>
      </c>
      <c r="F33" s="8" t="s">
        <v>181</v>
      </c>
    </row>
    <row r="34" spans="1:6" s="17" customFormat="1" ht="15">
      <c r="A34" s="11" t="s">
        <v>455</v>
      </c>
      <c r="B34" s="8" t="s">
        <v>488</v>
      </c>
      <c r="C34" s="8" t="s">
        <v>453</v>
      </c>
      <c r="D34" s="10">
        <v>7440</v>
      </c>
      <c r="E34" s="8" t="s">
        <v>9</v>
      </c>
      <c r="F34" s="8" t="s">
        <v>454</v>
      </c>
    </row>
    <row r="35" spans="1:6" s="17" customFormat="1" ht="15">
      <c r="A35" s="11" t="s">
        <v>211</v>
      </c>
      <c r="B35" s="8" t="s">
        <v>489</v>
      </c>
      <c r="C35" s="8" t="s">
        <v>441</v>
      </c>
      <c r="D35" s="10">
        <v>2831</v>
      </c>
      <c r="E35" s="8" t="s">
        <v>9</v>
      </c>
      <c r="F35" s="8" t="s">
        <v>442</v>
      </c>
    </row>
    <row r="36" spans="1:6" s="17" customFormat="1" ht="15">
      <c r="A36" s="11" t="s">
        <v>211</v>
      </c>
      <c r="B36" s="8" t="s">
        <v>490</v>
      </c>
      <c r="C36" s="8" t="s">
        <v>754</v>
      </c>
      <c r="D36" s="10">
        <v>25000</v>
      </c>
      <c r="E36" s="8" t="s">
        <v>9</v>
      </c>
      <c r="F36" s="8" t="s">
        <v>719</v>
      </c>
    </row>
    <row r="37" spans="1:6" s="17" customFormat="1" ht="15">
      <c r="A37" s="22">
        <v>39021</v>
      </c>
      <c r="B37" s="8" t="s">
        <v>491</v>
      </c>
      <c r="C37" s="8" t="s">
        <v>384</v>
      </c>
      <c r="D37" s="10">
        <v>13852.56</v>
      </c>
      <c r="E37" s="8" t="s">
        <v>10</v>
      </c>
      <c r="F37" s="8" t="s">
        <v>385</v>
      </c>
    </row>
    <row r="38" spans="1:6" s="17" customFormat="1" ht="15">
      <c r="A38" s="11" t="s">
        <v>130</v>
      </c>
      <c r="B38" s="8" t="s">
        <v>492</v>
      </c>
      <c r="C38" s="8" t="s">
        <v>131</v>
      </c>
      <c r="D38" s="10">
        <v>3878</v>
      </c>
      <c r="E38" s="8" t="s">
        <v>7</v>
      </c>
      <c r="F38" s="8" t="s">
        <v>699</v>
      </c>
    </row>
    <row r="39" spans="1:6" s="17" customFormat="1" ht="15">
      <c r="A39" s="11" t="s">
        <v>211</v>
      </c>
      <c r="B39" s="8" t="s">
        <v>493</v>
      </c>
      <c r="C39" s="8" t="s">
        <v>761</v>
      </c>
      <c r="D39" s="10">
        <v>77335.06</v>
      </c>
      <c r="E39" s="8" t="s">
        <v>7</v>
      </c>
      <c r="F39" s="8" t="s">
        <v>719</v>
      </c>
    </row>
    <row r="40" spans="1:6" s="17" customFormat="1" ht="15">
      <c r="A40" s="11" t="s">
        <v>211</v>
      </c>
      <c r="B40" s="8" t="s">
        <v>494</v>
      </c>
      <c r="C40" s="8" t="s">
        <v>763</v>
      </c>
      <c r="D40" s="10">
        <v>479710.74</v>
      </c>
      <c r="E40" s="8" t="s">
        <v>7</v>
      </c>
      <c r="F40" s="8" t="s">
        <v>719</v>
      </c>
    </row>
    <row r="41" spans="1:6" s="13" customFormat="1" ht="15">
      <c r="A41" s="12">
        <v>39188</v>
      </c>
      <c r="B41" s="8" t="s">
        <v>495</v>
      </c>
      <c r="C41" s="8" t="s">
        <v>354</v>
      </c>
      <c r="D41" s="23">
        <f>146.8+157.92+663.48</f>
        <v>968.2</v>
      </c>
      <c r="E41" s="8" t="s">
        <v>9</v>
      </c>
      <c r="F41" s="8" t="s">
        <v>353</v>
      </c>
    </row>
    <row r="42" spans="1:6" s="13" customFormat="1" ht="15">
      <c r="A42" s="16" t="s">
        <v>227</v>
      </c>
      <c r="B42" s="8" t="s">
        <v>496</v>
      </c>
      <c r="C42" s="13" t="s">
        <v>58</v>
      </c>
      <c r="D42" s="23">
        <v>2900</v>
      </c>
      <c r="E42" s="13" t="s">
        <v>9</v>
      </c>
      <c r="F42" s="13" t="s">
        <v>59</v>
      </c>
    </row>
    <row r="43" spans="1:6" s="13" customFormat="1" ht="15">
      <c r="A43" s="16" t="s">
        <v>211</v>
      </c>
      <c r="B43" s="8" t="s">
        <v>497</v>
      </c>
      <c r="C43" s="13" t="s">
        <v>760</v>
      </c>
      <c r="D43" s="23">
        <f>122252.38+20013.67</f>
        <v>142266.05</v>
      </c>
      <c r="E43" s="13" t="s">
        <v>7</v>
      </c>
      <c r="F43" s="13" t="s">
        <v>719</v>
      </c>
    </row>
    <row r="44" spans="1:6" s="13" customFormat="1" ht="15">
      <c r="A44" s="16" t="s">
        <v>210</v>
      </c>
      <c r="B44" s="8" t="s">
        <v>498</v>
      </c>
      <c r="C44" s="13" t="s">
        <v>171</v>
      </c>
      <c r="D44" s="23" t="s">
        <v>162</v>
      </c>
      <c r="E44" s="13" t="s">
        <v>9</v>
      </c>
      <c r="F44" s="13" t="s">
        <v>172</v>
      </c>
    </row>
    <row r="45" spans="1:6" s="13" customFormat="1" ht="15">
      <c r="A45" s="16" t="s">
        <v>211</v>
      </c>
      <c r="B45" s="8" t="s">
        <v>499</v>
      </c>
      <c r="C45" s="13" t="s">
        <v>727</v>
      </c>
      <c r="D45" s="23">
        <v>17913.84</v>
      </c>
      <c r="E45" s="13" t="s">
        <v>7</v>
      </c>
      <c r="F45" s="13" t="s">
        <v>719</v>
      </c>
    </row>
    <row r="46" spans="1:6" s="13" customFormat="1" ht="15">
      <c r="A46" s="16" t="s">
        <v>421</v>
      </c>
      <c r="B46" s="8" t="s">
        <v>500</v>
      </c>
      <c r="C46" s="13" t="s">
        <v>419</v>
      </c>
      <c r="D46" s="23">
        <f>62868+62868+62868+5239</f>
        <v>193843</v>
      </c>
      <c r="E46" s="13" t="s">
        <v>9</v>
      </c>
      <c r="F46" s="13" t="s">
        <v>420</v>
      </c>
    </row>
    <row r="47" spans="1:6" s="17" customFormat="1" ht="15">
      <c r="A47" s="11" t="s">
        <v>153</v>
      </c>
      <c r="B47" s="8" t="s">
        <v>501</v>
      </c>
      <c r="C47" s="8" t="s">
        <v>156</v>
      </c>
      <c r="D47" s="10">
        <v>2875.68</v>
      </c>
      <c r="E47" s="8" t="s">
        <v>7</v>
      </c>
      <c r="F47" s="8" t="s">
        <v>157</v>
      </c>
    </row>
    <row r="48" spans="1:6" s="17" customFormat="1" ht="15">
      <c r="A48" s="22">
        <v>39212</v>
      </c>
      <c r="B48" s="8" t="s">
        <v>502</v>
      </c>
      <c r="C48" s="8" t="s">
        <v>159</v>
      </c>
      <c r="D48" s="10">
        <v>450</v>
      </c>
      <c r="E48" s="8" t="s">
        <v>9</v>
      </c>
      <c r="F48" s="8" t="s">
        <v>700</v>
      </c>
    </row>
    <row r="49" spans="1:6" s="17" customFormat="1" ht="15">
      <c r="A49" s="22" t="s">
        <v>211</v>
      </c>
      <c r="B49" s="8" t="s">
        <v>503</v>
      </c>
      <c r="C49" s="8" t="s">
        <v>726</v>
      </c>
      <c r="D49" s="10">
        <v>372356.9</v>
      </c>
      <c r="E49" s="8" t="s">
        <v>7</v>
      </c>
      <c r="F49" s="8" t="s">
        <v>719</v>
      </c>
    </row>
    <row r="50" spans="1:6" s="17" customFormat="1" ht="15">
      <c r="A50" s="11" t="s">
        <v>151</v>
      </c>
      <c r="B50" s="8" t="s">
        <v>504</v>
      </c>
      <c r="C50" s="8" t="s">
        <v>140</v>
      </c>
      <c r="D50" s="21">
        <v>21185</v>
      </c>
      <c r="E50" s="8" t="s">
        <v>7</v>
      </c>
      <c r="F50" s="8" t="s">
        <v>152</v>
      </c>
    </row>
    <row r="51" spans="1:6" s="17" customFormat="1" ht="15">
      <c r="A51" s="11" t="s">
        <v>211</v>
      </c>
      <c r="B51" s="8" t="s">
        <v>505</v>
      </c>
      <c r="C51" s="8" t="s">
        <v>747</v>
      </c>
      <c r="D51" s="21">
        <v>33654.85</v>
      </c>
      <c r="E51" s="8" t="s">
        <v>7</v>
      </c>
      <c r="F51" s="8" t="s">
        <v>719</v>
      </c>
    </row>
    <row r="52" spans="1:6" s="17" customFormat="1" ht="15">
      <c r="A52" s="11" t="s">
        <v>430</v>
      </c>
      <c r="B52" s="8" t="s">
        <v>506</v>
      </c>
      <c r="C52" s="8" t="s">
        <v>431</v>
      </c>
      <c r="D52" s="21">
        <v>256700</v>
      </c>
      <c r="E52" s="8" t="s">
        <v>9</v>
      </c>
      <c r="F52" s="8" t="s">
        <v>432</v>
      </c>
    </row>
    <row r="53" spans="1:6" s="17" customFormat="1" ht="15">
      <c r="A53" s="22">
        <v>39255</v>
      </c>
      <c r="B53" s="8" t="s">
        <v>507</v>
      </c>
      <c r="C53" s="8" t="s">
        <v>144</v>
      </c>
      <c r="D53" s="10">
        <v>728</v>
      </c>
      <c r="E53" s="8" t="s">
        <v>7</v>
      </c>
      <c r="F53" s="8" t="s">
        <v>145</v>
      </c>
    </row>
    <row r="54" spans="1:6" s="17" customFormat="1" ht="15">
      <c r="A54" s="22" t="s">
        <v>405</v>
      </c>
      <c r="B54" s="8" t="s">
        <v>508</v>
      </c>
      <c r="C54" s="8" t="s">
        <v>404</v>
      </c>
      <c r="D54" s="10">
        <f>724+767+813+862</f>
        <v>3166</v>
      </c>
      <c r="E54" s="8" t="s">
        <v>9</v>
      </c>
      <c r="F54" s="8" t="s">
        <v>406</v>
      </c>
    </row>
    <row r="55" spans="1:6" s="17" customFormat="1" ht="15">
      <c r="A55" s="22">
        <v>39346</v>
      </c>
      <c r="B55" s="8" t="s">
        <v>509</v>
      </c>
      <c r="C55" s="8" t="s">
        <v>327</v>
      </c>
      <c r="D55" s="10">
        <v>513.48</v>
      </c>
      <c r="E55" s="8" t="s">
        <v>9</v>
      </c>
      <c r="F55" s="8" t="s">
        <v>328</v>
      </c>
    </row>
    <row r="56" spans="1:6" s="17" customFormat="1" ht="15">
      <c r="A56" s="22">
        <v>39185</v>
      </c>
      <c r="B56" s="8" t="s">
        <v>510</v>
      </c>
      <c r="C56" s="8" t="s">
        <v>352</v>
      </c>
      <c r="D56" s="10">
        <v>3723.31</v>
      </c>
      <c r="E56" s="8" t="s">
        <v>9</v>
      </c>
      <c r="F56" s="8" t="s">
        <v>353</v>
      </c>
    </row>
    <row r="57" spans="1:6" s="17" customFormat="1" ht="15">
      <c r="A57" s="22">
        <v>39196</v>
      </c>
      <c r="B57" s="8" t="s">
        <v>511</v>
      </c>
      <c r="C57" s="8" t="s">
        <v>355</v>
      </c>
      <c r="D57" s="10">
        <v>4096</v>
      </c>
      <c r="E57" s="8" t="s">
        <v>7</v>
      </c>
      <c r="F57" s="8" t="s">
        <v>356</v>
      </c>
    </row>
    <row r="58" spans="1:6" s="17" customFormat="1" ht="15">
      <c r="A58" s="22" t="s">
        <v>211</v>
      </c>
      <c r="B58" s="8" t="s">
        <v>512</v>
      </c>
      <c r="C58" s="8" t="s">
        <v>750</v>
      </c>
      <c r="D58" s="10">
        <v>3000</v>
      </c>
      <c r="E58" s="8" t="s">
        <v>7</v>
      </c>
      <c r="F58" s="8" t="s">
        <v>719</v>
      </c>
    </row>
    <row r="59" spans="1:6" s="13" customFormat="1" ht="15">
      <c r="A59" s="16" t="s">
        <v>206</v>
      </c>
      <c r="B59" s="8" t="s">
        <v>513</v>
      </c>
      <c r="C59" s="13" t="s">
        <v>207</v>
      </c>
      <c r="D59" s="23">
        <f>12*100</f>
        <v>1200</v>
      </c>
      <c r="E59" s="13" t="s">
        <v>9</v>
      </c>
      <c r="F59" s="13" t="s">
        <v>208</v>
      </c>
    </row>
    <row r="60" spans="1:6" s="13" customFormat="1" ht="15">
      <c r="A60" s="12">
        <v>39197</v>
      </c>
      <c r="B60" s="8" t="s">
        <v>514</v>
      </c>
      <c r="C60" s="13" t="s">
        <v>378</v>
      </c>
      <c r="D60" s="23">
        <v>28250</v>
      </c>
      <c r="E60" s="13" t="s">
        <v>10</v>
      </c>
      <c r="F60" s="13" t="s">
        <v>379</v>
      </c>
    </row>
    <row r="61" spans="1:6" s="13" customFormat="1" ht="15">
      <c r="A61" s="12" t="s">
        <v>449</v>
      </c>
      <c r="B61" s="8" t="s">
        <v>515</v>
      </c>
      <c r="C61" s="13" t="s">
        <v>451</v>
      </c>
      <c r="D61" s="23">
        <f>6800.4+6808.32+7184.72+7186.88</f>
        <v>27980.32</v>
      </c>
      <c r="E61" s="13" t="s">
        <v>9</v>
      </c>
      <c r="F61" s="13" t="s">
        <v>452</v>
      </c>
    </row>
    <row r="62" spans="1:6" s="13" customFormat="1" ht="15">
      <c r="A62" s="12">
        <v>39051</v>
      </c>
      <c r="B62" s="8" t="s">
        <v>516</v>
      </c>
      <c r="C62" s="13" t="s">
        <v>350</v>
      </c>
      <c r="D62" s="23">
        <v>4185</v>
      </c>
      <c r="E62" s="13" t="s">
        <v>7</v>
      </c>
      <c r="F62" s="13" t="s">
        <v>351</v>
      </c>
    </row>
    <row r="63" spans="1:6" s="13" customFormat="1" ht="15">
      <c r="A63" s="16" t="s">
        <v>291</v>
      </c>
      <c r="B63" s="8" t="s">
        <v>517</v>
      </c>
      <c r="C63" s="13" t="s">
        <v>292</v>
      </c>
      <c r="D63" s="23">
        <f>6188+6188+6545+6545+6545</f>
        <v>32011</v>
      </c>
      <c r="E63" s="13" t="s">
        <v>9</v>
      </c>
      <c r="F63" s="13" t="s">
        <v>293</v>
      </c>
    </row>
    <row r="64" spans="1:6" s="13" customFormat="1" ht="15">
      <c r="A64" s="12">
        <v>39253</v>
      </c>
      <c r="B64" s="8" t="s">
        <v>518</v>
      </c>
      <c r="C64" s="13" t="s">
        <v>38</v>
      </c>
      <c r="D64" s="23">
        <v>186</v>
      </c>
      <c r="E64" s="13" t="s">
        <v>9</v>
      </c>
      <c r="F64" s="13" t="s">
        <v>365</v>
      </c>
    </row>
    <row r="65" spans="1:6" s="13" customFormat="1" ht="15">
      <c r="A65" s="12">
        <v>39252</v>
      </c>
      <c r="B65" s="8" t="s">
        <v>519</v>
      </c>
      <c r="C65" s="13" t="s">
        <v>359</v>
      </c>
      <c r="D65" s="23">
        <v>14943.5</v>
      </c>
      <c r="E65" s="13" t="s">
        <v>10</v>
      </c>
      <c r="F65" s="13" t="s">
        <v>360</v>
      </c>
    </row>
    <row r="66" spans="1:6" s="13" customFormat="1" ht="15">
      <c r="A66" s="16" t="s">
        <v>108</v>
      </c>
      <c r="B66" s="8" t="s">
        <v>520</v>
      </c>
      <c r="C66" s="13" t="s">
        <v>106</v>
      </c>
      <c r="D66" s="23">
        <v>1180.54</v>
      </c>
      <c r="E66" s="13" t="s">
        <v>9</v>
      </c>
      <c r="F66" s="13" t="s">
        <v>107</v>
      </c>
    </row>
    <row r="67" spans="1:6" s="13" customFormat="1" ht="15">
      <c r="A67" s="12">
        <v>39338</v>
      </c>
      <c r="B67" s="8" t="s">
        <v>521</v>
      </c>
      <c r="C67" s="13" t="s">
        <v>325</v>
      </c>
      <c r="D67" s="23">
        <f>7404.75+7156.4</f>
        <v>14561.15</v>
      </c>
      <c r="E67" s="13" t="s">
        <v>9</v>
      </c>
      <c r="F67" s="13" t="s">
        <v>326</v>
      </c>
    </row>
    <row r="68" spans="1:6" s="13" customFormat="1" ht="15">
      <c r="A68" s="12" t="s">
        <v>211</v>
      </c>
      <c r="B68" s="8" t="s">
        <v>522</v>
      </c>
      <c r="C68" s="13" t="s">
        <v>762</v>
      </c>
      <c r="D68" s="23">
        <v>11693.76</v>
      </c>
      <c r="E68" s="13" t="s">
        <v>7</v>
      </c>
      <c r="F68" s="13" t="s">
        <v>719</v>
      </c>
    </row>
    <row r="69" spans="1:6" s="13" customFormat="1" ht="15">
      <c r="A69" s="12">
        <v>39056</v>
      </c>
      <c r="B69" s="8" t="s">
        <v>523</v>
      </c>
      <c r="C69" s="13" t="s">
        <v>388</v>
      </c>
      <c r="D69" s="23">
        <v>48258.2</v>
      </c>
      <c r="E69" s="13" t="s">
        <v>7</v>
      </c>
      <c r="F69" s="13" t="s">
        <v>389</v>
      </c>
    </row>
    <row r="70" spans="1:6" s="13" customFormat="1" ht="15">
      <c r="A70" s="12">
        <v>39092</v>
      </c>
      <c r="B70" s="8" t="s">
        <v>524</v>
      </c>
      <c r="C70" s="13" t="s">
        <v>348</v>
      </c>
      <c r="D70" s="23">
        <v>25953.92</v>
      </c>
      <c r="E70" s="13" t="s">
        <v>7</v>
      </c>
      <c r="F70" s="13" t="s">
        <v>349</v>
      </c>
    </row>
    <row r="71" spans="1:6" s="13" customFormat="1" ht="15">
      <c r="A71" s="12" t="s">
        <v>398</v>
      </c>
      <c r="B71" s="8" t="s">
        <v>525</v>
      </c>
      <c r="C71" s="13" t="s">
        <v>399</v>
      </c>
      <c r="D71" s="23">
        <f>36*39</f>
        <v>1404</v>
      </c>
      <c r="E71" s="13" t="s">
        <v>9</v>
      </c>
      <c r="F71" s="13" t="s">
        <v>400</v>
      </c>
    </row>
    <row r="72" spans="1:6" s="13" customFormat="1" ht="15">
      <c r="A72" s="12" t="s">
        <v>211</v>
      </c>
      <c r="B72" s="8" t="s">
        <v>526</v>
      </c>
      <c r="C72" s="13" t="s">
        <v>738</v>
      </c>
      <c r="D72" s="23">
        <v>3483225.46</v>
      </c>
      <c r="E72" s="13" t="s">
        <v>7</v>
      </c>
      <c r="F72" s="13" t="s">
        <v>719</v>
      </c>
    </row>
    <row r="73" spans="1:6" s="13" customFormat="1" ht="15">
      <c r="A73" s="12" t="s">
        <v>211</v>
      </c>
      <c r="B73" s="8" t="s">
        <v>527</v>
      </c>
      <c r="C73" s="13" t="s">
        <v>751</v>
      </c>
      <c r="D73" s="23">
        <v>300000</v>
      </c>
      <c r="E73" s="13" t="s">
        <v>9</v>
      </c>
      <c r="F73" s="13" t="s">
        <v>719</v>
      </c>
    </row>
    <row r="74" spans="1:6" s="13" customFormat="1" ht="15">
      <c r="A74" s="12" t="s">
        <v>416</v>
      </c>
      <c r="B74" s="8" t="s">
        <v>788</v>
      </c>
      <c r="C74" s="13" t="s">
        <v>417</v>
      </c>
      <c r="D74" s="23">
        <f>133202.76+8946.54+106903.71+23759.38+11876.19</f>
        <v>284688.58</v>
      </c>
      <c r="E74" s="13" t="s">
        <v>9</v>
      </c>
      <c r="F74" s="13" t="s">
        <v>418</v>
      </c>
    </row>
    <row r="75" spans="1:6" s="13" customFormat="1" ht="15">
      <c r="A75" s="12" t="s">
        <v>211</v>
      </c>
      <c r="B75" s="8" t="s">
        <v>789</v>
      </c>
      <c r="C75" s="13" t="s">
        <v>716</v>
      </c>
      <c r="D75" s="23">
        <v>28250</v>
      </c>
      <c r="E75" s="13" t="s">
        <v>7</v>
      </c>
      <c r="F75" s="13" t="s">
        <v>752</v>
      </c>
    </row>
    <row r="76" spans="1:6" s="13" customFormat="1" ht="15">
      <c r="A76" s="12">
        <v>39049</v>
      </c>
      <c r="B76" s="8" t="s">
        <v>790</v>
      </c>
      <c r="C76" s="13" t="s">
        <v>386</v>
      </c>
      <c r="D76" s="23">
        <v>26380</v>
      </c>
      <c r="E76" s="13" t="s">
        <v>10</v>
      </c>
      <c r="F76" s="13" t="s">
        <v>387</v>
      </c>
    </row>
    <row r="77" spans="1:6" s="13" customFormat="1" ht="15">
      <c r="A77" s="16" t="s">
        <v>222</v>
      </c>
      <c r="B77" s="8" t="s">
        <v>791</v>
      </c>
      <c r="C77" s="13" t="s">
        <v>112</v>
      </c>
      <c r="D77" s="23">
        <v>4500</v>
      </c>
      <c r="E77" s="13" t="s">
        <v>9</v>
      </c>
      <c r="F77" s="13" t="s">
        <v>113</v>
      </c>
    </row>
    <row r="78" spans="1:6" s="13" customFormat="1" ht="15">
      <c r="A78" s="12">
        <v>39114</v>
      </c>
      <c r="B78" s="8" t="s">
        <v>792</v>
      </c>
      <c r="C78" s="13" t="s">
        <v>346</v>
      </c>
      <c r="D78" s="23">
        <v>8559.7</v>
      </c>
      <c r="E78" s="13" t="s">
        <v>9</v>
      </c>
      <c r="F78" s="13" t="s">
        <v>347</v>
      </c>
    </row>
    <row r="79" spans="1:6" s="13" customFormat="1" ht="15">
      <c r="A79" s="12">
        <v>39258</v>
      </c>
      <c r="B79" s="8" t="s">
        <v>793</v>
      </c>
      <c r="C79" s="13" t="s">
        <v>346</v>
      </c>
      <c r="D79" s="23">
        <v>8604.8</v>
      </c>
      <c r="E79" s="13" t="s">
        <v>9</v>
      </c>
      <c r="F79" s="13" t="s">
        <v>366</v>
      </c>
    </row>
    <row r="80" spans="1:6" s="13" customFormat="1" ht="15">
      <c r="A80" s="12">
        <v>39006</v>
      </c>
      <c r="B80" s="8" t="s">
        <v>794</v>
      </c>
      <c r="C80" s="13" t="s">
        <v>346</v>
      </c>
      <c r="D80" s="23">
        <v>7476</v>
      </c>
      <c r="E80" s="13" t="s">
        <v>9</v>
      </c>
      <c r="F80" s="13" t="s">
        <v>382</v>
      </c>
    </row>
    <row r="81" spans="1:6" s="13" customFormat="1" ht="15">
      <c r="A81" s="12" t="s">
        <v>211</v>
      </c>
      <c r="B81" s="8" t="s">
        <v>795</v>
      </c>
      <c r="C81" s="13" t="s">
        <v>739</v>
      </c>
      <c r="D81" s="23">
        <v>161306</v>
      </c>
      <c r="E81" s="13" t="s">
        <v>7</v>
      </c>
      <c r="F81" s="13" t="s">
        <v>719</v>
      </c>
    </row>
    <row r="82" spans="1:6" s="13" customFormat="1" ht="15">
      <c r="A82" s="12">
        <v>39163</v>
      </c>
      <c r="B82" s="8" t="s">
        <v>796</v>
      </c>
      <c r="C82" s="13" t="s">
        <v>363</v>
      </c>
      <c r="D82" s="23">
        <v>1039995</v>
      </c>
      <c r="E82" s="13" t="s">
        <v>10</v>
      </c>
      <c r="F82" s="13" t="s">
        <v>364</v>
      </c>
    </row>
    <row r="83" spans="1:6" s="13" customFormat="1" ht="15">
      <c r="A83" s="12">
        <v>39244</v>
      </c>
      <c r="B83" s="8" t="s">
        <v>797</v>
      </c>
      <c r="C83" s="13" t="s">
        <v>363</v>
      </c>
      <c r="D83" s="23">
        <v>67870</v>
      </c>
      <c r="E83" s="13" t="s">
        <v>10</v>
      </c>
      <c r="F83" s="13" t="s">
        <v>374</v>
      </c>
    </row>
    <row r="84" spans="1:6" s="13" customFormat="1" ht="15">
      <c r="A84" s="16" t="s">
        <v>216</v>
      </c>
      <c r="B84" s="8" t="s">
        <v>798</v>
      </c>
      <c r="C84" s="13" t="s">
        <v>121</v>
      </c>
      <c r="D84" s="23">
        <v>3190</v>
      </c>
      <c r="E84" s="13" t="s">
        <v>7</v>
      </c>
      <c r="F84" s="13" t="s">
        <v>122</v>
      </c>
    </row>
    <row r="85" spans="1:6" s="13" customFormat="1" ht="15">
      <c r="A85" s="16" t="s">
        <v>149</v>
      </c>
      <c r="B85" s="8" t="s">
        <v>799</v>
      </c>
      <c r="C85" s="13" t="s">
        <v>121</v>
      </c>
      <c r="D85" s="23">
        <v>1293</v>
      </c>
      <c r="E85" s="13" t="s">
        <v>7</v>
      </c>
      <c r="F85" s="13" t="s">
        <v>150</v>
      </c>
    </row>
    <row r="86" spans="1:6" s="13" customFormat="1" ht="15">
      <c r="A86" s="16" t="s">
        <v>146</v>
      </c>
      <c r="B86" s="8" t="s">
        <v>800</v>
      </c>
      <c r="C86" s="13" t="s">
        <v>121</v>
      </c>
      <c r="D86" s="23">
        <v>2034</v>
      </c>
      <c r="E86" s="13" t="s">
        <v>7</v>
      </c>
      <c r="F86" s="13" t="s">
        <v>142</v>
      </c>
    </row>
    <row r="87" spans="1:6" s="13" customFormat="1" ht="15">
      <c r="A87" s="12">
        <v>39253</v>
      </c>
      <c r="B87" s="8" t="s">
        <v>801</v>
      </c>
      <c r="C87" s="13" t="s">
        <v>367</v>
      </c>
      <c r="D87" s="23">
        <v>21000</v>
      </c>
      <c r="E87" s="13" t="s">
        <v>7</v>
      </c>
      <c r="F87" s="13" t="s">
        <v>368</v>
      </c>
    </row>
    <row r="88" spans="1:6" s="13" customFormat="1" ht="15">
      <c r="A88" s="12">
        <v>39034</v>
      </c>
      <c r="B88" s="8" t="s">
        <v>802</v>
      </c>
      <c r="C88" s="13" t="s">
        <v>283</v>
      </c>
      <c r="D88" s="23">
        <v>12457.7</v>
      </c>
      <c r="E88" s="13" t="s">
        <v>9</v>
      </c>
      <c r="F88" s="13" t="s">
        <v>383</v>
      </c>
    </row>
    <row r="89" spans="1:6" s="13" customFormat="1" ht="15">
      <c r="A89" s="12">
        <v>39190</v>
      </c>
      <c r="B89" s="8" t="s">
        <v>803</v>
      </c>
      <c r="C89" s="13" t="s">
        <v>283</v>
      </c>
      <c r="D89" s="23">
        <f>720+487.5+1380+840</f>
        <v>3427.5</v>
      </c>
      <c r="E89" s="13" t="s">
        <v>9</v>
      </c>
      <c r="F89" s="13" t="s">
        <v>353</v>
      </c>
    </row>
    <row r="90" spans="1:6" s="13" customFormat="1" ht="15">
      <c r="A90" s="12">
        <v>39007</v>
      </c>
      <c r="B90" s="8" t="s">
        <v>804</v>
      </c>
      <c r="C90" s="13" t="s">
        <v>295</v>
      </c>
      <c r="D90" s="23">
        <v>7476</v>
      </c>
      <c r="E90" s="13" t="s">
        <v>9</v>
      </c>
      <c r="F90" s="13" t="s">
        <v>382</v>
      </c>
    </row>
    <row r="91" spans="1:6" s="13" customFormat="1" ht="15">
      <c r="A91" s="12">
        <v>39114</v>
      </c>
      <c r="B91" s="8" t="s">
        <v>805</v>
      </c>
      <c r="C91" s="13" t="s">
        <v>295</v>
      </c>
      <c r="D91" s="23">
        <v>8309.5</v>
      </c>
      <c r="E91" s="13" t="s">
        <v>9</v>
      </c>
      <c r="F91" s="13" t="s">
        <v>347</v>
      </c>
    </row>
    <row r="92" spans="1:6" s="13" customFormat="1" ht="15">
      <c r="A92" s="12" t="s">
        <v>211</v>
      </c>
      <c r="B92" s="8" t="s">
        <v>806</v>
      </c>
      <c r="C92" s="13" t="s">
        <v>723</v>
      </c>
      <c r="D92" s="23">
        <v>590466.71</v>
      </c>
      <c r="E92" s="13" t="s">
        <v>7</v>
      </c>
      <c r="F92" s="13" t="s">
        <v>719</v>
      </c>
    </row>
    <row r="93" spans="1:6" s="13" customFormat="1" ht="15">
      <c r="A93" s="12" t="s">
        <v>211</v>
      </c>
      <c r="B93" s="8" t="s">
        <v>807</v>
      </c>
      <c r="C93" s="13" t="s">
        <v>722</v>
      </c>
      <c r="D93" s="23">
        <v>264952.08</v>
      </c>
      <c r="E93" s="13" t="s">
        <v>7</v>
      </c>
      <c r="F93" s="13" t="s">
        <v>719</v>
      </c>
    </row>
    <row r="94" spans="1:6" s="13" customFormat="1" ht="15">
      <c r="A94" s="12" t="s">
        <v>211</v>
      </c>
      <c r="B94" s="8" t="s">
        <v>808</v>
      </c>
      <c r="C94" s="13" t="s">
        <v>756</v>
      </c>
      <c r="D94" s="23">
        <v>66873.1</v>
      </c>
      <c r="E94" s="13" t="s">
        <v>7</v>
      </c>
      <c r="F94" s="13" t="s">
        <v>719</v>
      </c>
    </row>
    <row r="95" spans="1:6" s="13" customFormat="1" ht="15">
      <c r="A95" s="12">
        <v>39022</v>
      </c>
      <c r="B95" s="8" t="s">
        <v>809</v>
      </c>
      <c r="C95" s="13" t="s">
        <v>380</v>
      </c>
      <c r="D95" s="23">
        <v>88529</v>
      </c>
      <c r="E95" s="13" t="s">
        <v>9</v>
      </c>
      <c r="F95" s="13" t="s">
        <v>381</v>
      </c>
    </row>
    <row r="96" spans="1:6" s="13" customFormat="1" ht="15">
      <c r="A96" s="16" t="s">
        <v>127</v>
      </c>
      <c r="B96" s="8" t="s">
        <v>810</v>
      </c>
      <c r="C96" s="13" t="s">
        <v>128</v>
      </c>
      <c r="D96" s="23">
        <v>4478</v>
      </c>
      <c r="E96" s="13" t="s">
        <v>7</v>
      </c>
      <c r="F96" s="13" t="s">
        <v>129</v>
      </c>
    </row>
    <row r="97" spans="1:6" s="13" customFormat="1" ht="15">
      <c r="A97" s="16" t="s">
        <v>143</v>
      </c>
      <c r="B97" s="8" t="s">
        <v>811</v>
      </c>
      <c r="C97" s="13" t="s">
        <v>128</v>
      </c>
      <c r="D97" s="23">
        <v>8567</v>
      </c>
      <c r="E97" s="13" t="s">
        <v>7</v>
      </c>
      <c r="F97" s="13" t="s">
        <v>147</v>
      </c>
    </row>
    <row r="98" spans="1:6" s="13" customFormat="1" ht="15">
      <c r="A98" s="16" t="s">
        <v>214</v>
      </c>
      <c r="B98" s="8" t="s">
        <v>812</v>
      </c>
      <c r="C98" s="13" t="s">
        <v>196</v>
      </c>
      <c r="D98" s="23">
        <f>88500+82500</f>
        <v>171000</v>
      </c>
      <c r="E98" s="13" t="s">
        <v>9</v>
      </c>
      <c r="F98" s="13" t="s">
        <v>22</v>
      </c>
    </row>
    <row r="99" spans="1:6" s="13" customFormat="1" ht="15">
      <c r="A99" s="16" t="s">
        <v>211</v>
      </c>
      <c r="B99" s="8" t="s">
        <v>813</v>
      </c>
      <c r="C99" s="13" t="s">
        <v>724</v>
      </c>
      <c r="D99" s="23">
        <v>295989.52</v>
      </c>
      <c r="E99" s="13" t="s">
        <v>7</v>
      </c>
      <c r="F99" s="13" t="s">
        <v>719</v>
      </c>
    </row>
    <row r="100" spans="1:6" s="13" customFormat="1" ht="15">
      <c r="A100" s="16" t="s">
        <v>449</v>
      </c>
      <c r="B100" s="8" t="s">
        <v>814</v>
      </c>
      <c r="C100" s="13" t="s">
        <v>450</v>
      </c>
      <c r="D100" s="23">
        <v>26178.4</v>
      </c>
      <c r="E100" s="13" t="s">
        <v>9</v>
      </c>
      <c r="F100" s="13" t="s">
        <v>701</v>
      </c>
    </row>
    <row r="101" spans="1:6" s="13" customFormat="1" ht="15">
      <c r="A101" s="12">
        <v>39323</v>
      </c>
      <c r="B101" s="8" t="s">
        <v>815</v>
      </c>
      <c r="C101" s="13" t="s">
        <v>286</v>
      </c>
      <c r="D101" s="23">
        <v>15204</v>
      </c>
      <c r="E101" s="13" t="s">
        <v>9</v>
      </c>
      <c r="F101" s="13" t="s">
        <v>287</v>
      </c>
    </row>
    <row r="102" spans="1:6" s="13" customFormat="1" ht="15">
      <c r="A102" s="12" t="s">
        <v>211</v>
      </c>
      <c r="B102" s="8" t="s">
        <v>816</v>
      </c>
      <c r="C102" s="13" t="s">
        <v>725</v>
      </c>
      <c r="D102" s="23">
        <v>266895.08</v>
      </c>
      <c r="E102" s="13" t="s">
        <v>7</v>
      </c>
      <c r="F102" s="13" t="s">
        <v>719</v>
      </c>
    </row>
    <row r="103" spans="1:6" s="13" customFormat="1" ht="15">
      <c r="A103" s="16" t="s">
        <v>212</v>
      </c>
      <c r="B103" s="8" t="s">
        <v>817</v>
      </c>
      <c r="C103" s="13" t="s">
        <v>123</v>
      </c>
      <c r="D103" s="23">
        <v>4125</v>
      </c>
      <c r="E103" s="13" t="s">
        <v>7</v>
      </c>
      <c r="F103" s="13" t="s">
        <v>141</v>
      </c>
    </row>
    <row r="104" spans="1:6" s="13" customFormat="1" ht="15">
      <c r="A104" s="16" t="s">
        <v>177</v>
      </c>
      <c r="B104" s="8" t="s">
        <v>818</v>
      </c>
      <c r="C104" s="13" t="s">
        <v>123</v>
      </c>
      <c r="D104" s="23">
        <v>3875</v>
      </c>
      <c r="E104" s="13" t="s">
        <v>7</v>
      </c>
      <c r="F104" s="13" t="s">
        <v>178</v>
      </c>
    </row>
    <row r="105" spans="1:6" s="13" customFormat="1" ht="15">
      <c r="A105" s="16" t="s">
        <v>446</v>
      </c>
      <c r="B105" s="8" t="s">
        <v>819</v>
      </c>
      <c r="C105" s="13" t="s">
        <v>447</v>
      </c>
      <c r="D105" s="23" t="s">
        <v>162</v>
      </c>
      <c r="E105" s="13" t="s">
        <v>9</v>
      </c>
      <c r="F105" s="13" t="s">
        <v>448</v>
      </c>
    </row>
    <row r="106" spans="1:6" s="13" customFormat="1" ht="15">
      <c r="A106" s="16" t="s">
        <v>211</v>
      </c>
      <c r="B106" s="8" t="s">
        <v>820</v>
      </c>
      <c r="C106" s="13" t="s">
        <v>764</v>
      </c>
      <c r="D106" s="23">
        <v>98019.92</v>
      </c>
      <c r="E106" s="13" t="s">
        <v>7</v>
      </c>
      <c r="F106" s="13" t="s">
        <v>719</v>
      </c>
    </row>
  </sheetData>
  <sheetProtection/>
  <mergeCells count="1">
    <mergeCell ref="A1:IV2"/>
  </mergeCells>
  <printOptions gridLines="1"/>
  <pageMargins left="0.7" right="0.7" top="0.75" bottom="0.75" header="0.3" footer="0.3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hwalker</dc:creator>
  <cp:keywords/>
  <dc:description/>
  <cp:lastModifiedBy>Warner Taylor</cp:lastModifiedBy>
  <cp:lastPrinted>2010-10-01T12:46:53Z</cp:lastPrinted>
  <dcterms:created xsi:type="dcterms:W3CDTF">2010-09-09T18:54:39Z</dcterms:created>
  <dcterms:modified xsi:type="dcterms:W3CDTF">2010-10-01T19:08:09Z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0x010100FF96B11B3D1E3B468C6950784DE447DD</vt:lpwstr>
  </property>
</Properties>
</file>